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25" windowHeight="11025" tabRatio="815" activeTab="0"/>
  </bookViews>
  <sheets>
    <sheet name="Carátula INAI" sheetId="1" r:id="rId1"/>
    <sheet name="E001" sheetId="2" r:id="rId2"/>
    <sheet name="MIR OE 1" sheetId="3" r:id="rId3"/>
    <sheet name="E002" sheetId="4" r:id="rId4"/>
    <sheet name="MIR OE 2" sheetId="5" r:id="rId5"/>
    <sheet name="E003" sheetId="6" r:id="rId6"/>
    <sheet name="MIR OE 3" sheetId="7" r:id="rId7"/>
    <sheet name="E004" sheetId="8" r:id="rId8"/>
    <sheet name="MIR OE 4" sheetId="9" r:id="rId9"/>
    <sheet name="M001" sheetId="10" r:id="rId10"/>
    <sheet name="O001" sheetId="11" r:id="rId11"/>
    <sheet name="K025" sheetId="12" r:id="rId12"/>
    <sheet name="FID - K025" sheetId="13" r:id="rId13"/>
  </sheets>
  <definedNames>
    <definedName name="_ftn1_1" localSheetId="2">#REF!</definedName>
    <definedName name="_ftn1_1" localSheetId="4">#REF!</definedName>
    <definedName name="_ftn1_1" localSheetId="6">#REF!</definedName>
    <definedName name="_ftn1_1" localSheetId="8">#REF!</definedName>
    <definedName name="_ftn1_1">#REF!</definedName>
    <definedName name="_ftnref1_1" localSheetId="2">#REF!</definedName>
    <definedName name="_ftnref1_1" localSheetId="4">#REF!</definedName>
    <definedName name="_ftnref1_1" localSheetId="6">#REF!</definedName>
    <definedName name="_ftnref1_1" localSheetId="8">#REF!</definedName>
    <definedName name="_ftnref1_1">#REF!</definedName>
    <definedName name="cf" localSheetId="2">#REF!</definedName>
    <definedName name="cf" localSheetId="4">#REF!</definedName>
    <definedName name="cf" localSheetId="6">#REF!</definedName>
    <definedName name="cf" localSheetId="8">#REF!</definedName>
    <definedName name="cf">#REF!</definedName>
    <definedName name="df" localSheetId="2">#REF!</definedName>
    <definedName name="df" localSheetId="8">#REF!</definedName>
    <definedName name="df">#REF!</definedName>
    <definedName name="DGAR" localSheetId="2">#REF!</definedName>
    <definedName name="DGAR" localSheetId="8">#REF!</definedName>
    <definedName name="DGAR">#REF!</definedName>
    <definedName name="DGCSP" localSheetId="2">#REF!</definedName>
    <definedName name="DGCSP" localSheetId="8">#REF!</definedName>
    <definedName name="DGCSP">#REF!</definedName>
    <definedName name="DGEISP">#N/A</definedName>
    <definedName name="DGGAT" localSheetId="2">#REF!</definedName>
    <definedName name="DGGAT" localSheetId="8">#REF!</definedName>
    <definedName name="DGGAT">#REF!</definedName>
    <definedName name="DOS" localSheetId="2">#REF!</definedName>
    <definedName name="DOS" localSheetId="8">#REF!</definedName>
    <definedName name="DOS">#REF!</definedName>
    <definedName name="ds" localSheetId="2">#REF!</definedName>
    <definedName name="ds" localSheetId="8">#REF!</definedName>
    <definedName name="ds">#REF!</definedName>
    <definedName name="g" localSheetId="2">#REF!</definedName>
    <definedName name="g" localSheetId="8">#REF!</definedName>
    <definedName name="g">#REF!</definedName>
    <definedName name="í" localSheetId="2">#REF!</definedName>
    <definedName name="í" localSheetId="8">#REF!</definedName>
    <definedName name="í">#REF!</definedName>
    <definedName name="j" localSheetId="2">#REF!</definedName>
    <definedName name="j" localSheetId="8">#REF!</definedName>
    <definedName name="j">#REF!</definedName>
    <definedName name="l" localSheetId="2">#REF!</definedName>
    <definedName name="l" localSheetId="8">#REF!</definedName>
    <definedName name="l">#REF!</definedName>
    <definedName name="m" localSheetId="2">#REF!</definedName>
    <definedName name="m" localSheetId="8">#REF!</definedName>
    <definedName name="m">#REF!</definedName>
    <definedName name="p" localSheetId="2">#REF!</definedName>
    <definedName name="p" localSheetId="8">#REF!</definedName>
    <definedName name="p">#REF!</definedName>
    <definedName name="s" localSheetId="2">#REF!</definedName>
    <definedName name="s" localSheetId="8">#REF!</definedName>
    <definedName name="s">#REF!</definedName>
    <definedName name="ssdcd" localSheetId="2">#REF!</definedName>
    <definedName name="ssdcd" localSheetId="8">#REF!</definedName>
    <definedName name="ssdcd">#REF!</definedName>
    <definedName name="ssss" localSheetId="2">#REF!</definedName>
    <definedName name="ssss" localSheetId="8">#REF!</definedName>
    <definedName name="ssss">#REF!</definedName>
  </definedNames>
  <calcPr fullCalcOnLoad="1"/>
</workbook>
</file>

<file path=xl/sharedStrings.xml><?xml version="1.0" encoding="utf-8"?>
<sst xmlns="http://schemas.openxmlformats.org/spreadsheetml/2006/main" count="664" uniqueCount="223">
  <si>
    <t>Indicadores de Resultados</t>
  </si>
  <si>
    <t>Datos del programa presupuestario</t>
  </si>
  <si>
    <t>Programa presupuestario</t>
  </si>
  <si>
    <t>E003 - Coordinar el Sistema Nacional de Transparencia, Acceso a la Información y de Protección de Datos Personales.</t>
  </si>
  <si>
    <t>Ramo</t>
  </si>
  <si>
    <t>44 - Instituto Nacional de Transparencia, Acceso a la Información y Protección de Datos Personales</t>
  </si>
  <si>
    <t>Unidad responsable</t>
  </si>
  <si>
    <t>100 - Presidencia</t>
  </si>
  <si>
    <t>Unidad administrativa</t>
  </si>
  <si>
    <t>Enfoques transversales</t>
  </si>
  <si>
    <t>No Aplica</t>
  </si>
  <si>
    <t>Alineación</t>
  </si>
  <si>
    <t>Alineación Institucional</t>
  </si>
  <si>
    <t>Objetivo Estratégico</t>
  </si>
  <si>
    <t>Coordinar el Sistema Nacional de Transparencia y de Protección de Datos Personales, para que los órganos garantes establezcan, apliquen y evalúen acciones de acceso a la información pública, protección y debido tratamiento de datos personales.</t>
  </si>
  <si>
    <t>Clasificación Funcional</t>
  </si>
  <si>
    <t>Finalidad</t>
  </si>
  <si>
    <t>1 - Gobierno</t>
  </si>
  <si>
    <t>Función</t>
  </si>
  <si>
    <t>8 - Otros Servicios Generales</t>
  </si>
  <si>
    <t>Subfunción</t>
  </si>
  <si>
    <t>Actividad Institucional</t>
  </si>
  <si>
    <t>10 - Transparencia, acceso a la información y protección de datos personales</t>
  </si>
  <si>
    <t>Presupuesto</t>
  </si>
  <si>
    <t>Meta anual</t>
  </si>
  <si>
    <t>Ejercicio</t>
  </si>
  <si>
    <t>Avance anual</t>
  </si>
  <si>
    <t>Millones de pesos</t>
  </si>
  <si>
    <t>%</t>
  </si>
  <si>
    <t>Presupuesto original</t>
  </si>
  <si>
    <t>Presupuesto modificado</t>
  </si>
  <si>
    <t>Resultados</t>
  </si>
  <si>
    <r>
      <t>Nivel:</t>
    </r>
    <r>
      <rPr>
        <sz val="9"/>
        <color indexed="9"/>
        <rFont val="Montserrat"/>
        <family val="0"/>
      </rPr>
      <t xml:space="preserve"> </t>
    </r>
    <r>
      <rPr>
        <b/>
        <sz val="9"/>
        <color indexed="9"/>
        <rFont val="Montserrat"/>
        <family val="0"/>
      </rPr>
      <t>Fin</t>
    </r>
  </si>
  <si>
    <t>Indicadores</t>
  </si>
  <si>
    <t>Metas-Avance</t>
  </si>
  <si>
    <t>Denominación</t>
  </si>
  <si>
    <t>Objetivos</t>
  </si>
  <si>
    <t>Método de cálculo</t>
  </si>
  <si>
    <t>Unidad de medida</t>
  </si>
  <si>
    <t>Tipo-Dimensión-Frecuencia</t>
  </si>
  <si>
    <t>Meta anual aprobada:</t>
  </si>
  <si>
    <t>Meta anual modificada:</t>
  </si>
  <si>
    <t>Realizado al Período:</t>
  </si>
  <si>
    <t>Avance realizado al período con respecto a la meta anual modificada % :</t>
  </si>
  <si>
    <r>
      <t xml:space="preserve">Nivel: </t>
    </r>
    <r>
      <rPr>
        <b/>
        <sz val="9"/>
        <color indexed="9"/>
        <rFont val="Montserrat"/>
        <family val="0"/>
      </rPr>
      <t>Componente</t>
    </r>
  </si>
  <si>
    <r>
      <t xml:space="preserve">Nivel: </t>
    </r>
    <r>
      <rPr>
        <b/>
        <sz val="9"/>
        <color indexed="9"/>
        <rFont val="Montserrat"/>
        <family val="0"/>
      </rPr>
      <t>Actividad</t>
    </r>
  </si>
  <si>
    <t>Justificación de diferencia de avances con respecto a las metas programadas</t>
  </si>
  <si>
    <t>Efecto:</t>
  </si>
  <si>
    <t>Otros Motivos:</t>
  </si>
  <si>
    <t>Justificación del ajuste a las metas</t>
  </si>
  <si>
    <t>No se ajustaron las metas de los indicadores establecidos.</t>
  </si>
  <si>
    <t>Cuenta Pública 2020</t>
  </si>
  <si>
    <t>Estratégico - Eficacia - Anual</t>
  </si>
  <si>
    <t>Avance realizado al período con respecto a la meta anual aprobada % :</t>
  </si>
  <si>
    <t>Porcentaje</t>
  </si>
  <si>
    <t>Gestión - Eficacia - Trimestral</t>
  </si>
  <si>
    <t>Tipo de justificación:</t>
  </si>
  <si>
    <t>PRESUPUESTO MODIFICADO</t>
  </si>
  <si>
    <t>PRESUPUESTO ORIGINAL</t>
  </si>
  <si>
    <t>al periodo</t>
  </si>
  <si>
    <t>Avance</t>
  </si>
  <si>
    <t>Pagado al período</t>
  </si>
  <si>
    <t>MISIÓN: Garantizar en el Estado mexicano los derechos de las personas a la información pública y a la protección de sus datos personales, así como promover una cultura de transparencia, rendición de cuentas y debido tratamiento de datos personales para el fortalecimiento de una sociedad incluyente y participativa.</t>
  </si>
  <si>
    <t>Ramo 44</t>
  </si>
  <si>
    <t>Instituto Nacional de Transparencia, Acceso a la Información y Protección de Datos Personales</t>
  </si>
  <si>
    <t>Avance en los Indicadores de los Programas presupuestarios de la Administración Pública Federal</t>
  </si>
  <si>
    <t>Dirección General de Cumplimientos y Responsabilidades</t>
  </si>
  <si>
    <t>Dirección General de Atención al Pleno</t>
  </si>
  <si>
    <t>Dirección General de Evaluación, Investigación y Verificación del Sector Público</t>
  </si>
  <si>
    <t>Dirección General de Protección de Derechos y Sanción</t>
  </si>
  <si>
    <t>Dirección General de Investigación y Verificación del Sector Privado</t>
  </si>
  <si>
    <t>Dirección General de Normatividad y Consulta</t>
  </si>
  <si>
    <t>Dirección General de Enlace con la Administración Pública Centralizada y Tribunales Administrativos</t>
  </si>
  <si>
    <t>Dirección General de Enlace con los Poderes Legislativo y Judicial</t>
  </si>
  <si>
    <t>Dirección General de Enlace con Organismos Públicos Autónomos, Empresas Paraestatales, Entidades Financieras, Fondos y Fideicomisos</t>
  </si>
  <si>
    <t>Dirección General de Enlace con Partidos Políticos, Organismos Electorales y Descentralizados</t>
  </si>
  <si>
    <t xml:space="preserve"> Dirección General de Enlace con Autoridades Laborales, Sindicatos, Universidades, Personas Físicas y Morales</t>
  </si>
  <si>
    <t xml:space="preserve">Dirección General de Evaluación </t>
  </si>
  <si>
    <t>En seguimiento a la metodología de Evaluación de Desempeño implementada por el Instituto se reportan matrices de indicadores para resultados, indicadores de desempeño y avance de metas por Unidad Administrativa. Las Unidades Administrativas adscritas a este Programa Presupuestario son:</t>
  </si>
  <si>
    <t>Unidad Responsable - Presidencia</t>
  </si>
  <si>
    <t>Programa E-001 - Garantizar el óptimo cumplimiento de los derechos de acceso a la información pública y la protección de datos personales</t>
  </si>
  <si>
    <t>Dirección General de Prevención y Autorregulación</t>
  </si>
  <si>
    <t>Dirección General de Promoción y Vinculación con la Sociedad</t>
  </si>
  <si>
    <t>Dirección General de Capacitación</t>
  </si>
  <si>
    <t>Dirección General de Gestión de Información y Estudios</t>
  </si>
  <si>
    <t>Dirección General de Asuntos Internacionales</t>
  </si>
  <si>
    <t>Dirección General de Gobierno Abierto y Transparencia</t>
  </si>
  <si>
    <t xml:space="preserve"> Dirección General de Comunicación Social y Difusión</t>
  </si>
  <si>
    <t>En seguimiento a la metodología de Evaluación de Desempeño implementada por el Instituto se reportan matrices de indicador para resultado, indicadores de desempeño y avance de metas por Unidad Administrativa. Las Unidades Administrativas adscritas a este Programa Presupuestario son:</t>
  </si>
  <si>
    <t>Programa E-002 - Promover el pleno ejercicio de los derechos de acceso a la información pública y protección de datos personales</t>
  </si>
  <si>
    <t>Dirección General Técnica, Seguimiento y Normatividad</t>
  </si>
  <si>
    <t>Dirección General de Vinculación, Coordinación y Colaboración con Entidades Federativas</t>
  </si>
  <si>
    <t>Dirección General de Tecnologías de la Información</t>
  </si>
  <si>
    <t>Dirección General de Políticas de Acceso</t>
  </si>
  <si>
    <t>Programa E-003 Coordinar el Sistema Nacional de Transparencia, Acceso a la Información y de Protección de Datos Personales.</t>
  </si>
  <si>
    <t>Dirección General de Planeación y Desempeño Institucional</t>
  </si>
  <si>
    <t>Dirección General de Asuntos Jurídicos</t>
  </si>
  <si>
    <t>Programa E-004 Desempeño organizacional y modelo institucional orientado a resultados con enfoque de derechos humanos y perspectiva de género.</t>
  </si>
  <si>
    <t>Dirección General de Administración</t>
  </si>
  <si>
    <t>En seguimiento a la metodología de Evaluación de Desempeño implementada por el Instituto se reportan matrices de indicador para resultado, indicadores de desempeño y avance de metas por Unidad Administrativa. La Unidad Administrativa adscrita a este Programa Presupuestario es:</t>
  </si>
  <si>
    <t>Unidad Responsable - Administración</t>
  </si>
  <si>
    <t>Programa M-001 - Actividades de apoyo administrativo</t>
  </si>
  <si>
    <t>Órgano Interno de Control</t>
  </si>
  <si>
    <t>Unidad Responsable - Órgano Interno de Control (Contraloría)</t>
  </si>
  <si>
    <t>Programa O-001 - Actividades de apoyo a la función pública y buen gobierno</t>
  </si>
  <si>
    <t>Programa K-025 - Proyectos de inmuebles (oficinas administrativas)</t>
  </si>
  <si>
    <t>Otros motivos:</t>
  </si>
  <si>
    <t>Se ejerció el 100% del presupuesto modificado.</t>
  </si>
  <si>
    <t xml:space="preserve">Causa: </t>
  </si>
  <si>
    <t>11. La meta del indicador de desempeño fue cumplida</t>
  </si>
  <si>
    <t>Justificación del Avance Reportado:</t>
  </si>
  <si>
    <t>% de Cumplimiento respecto a Meta Anual</t>
  </si>
  <si>
    <t>Avance Anual</t>
  </si>
  <si>
    <t>Periodo de cumplimiento</t>
  </si>
  <si>
    <t>Valor</t>
  </si>
  <si>
    <t>Año</t>
  </si>
  <si>
    <t>Avances</t>
  </si>
  <si>
    <t>Metas</t>
  </si>
  <si>
    <t>Trimestral</t>
  </si>
  <si>
    <t>Frecuencia de medición:</t>
  </si>
  <si>
    <t>Unidad de medida:</t>
  </si>
  <si>
    <t>AF=(pago realizado/pago programado)*100</t>
  </si>
  <si>
    <t>Este indicador tiene el propósito de evaluar la realización y el avance en el pago por proyectos de inmuebles del INAI conforme a lo programado.</t>
  </si>
  <si>
    <t>Definición del indicador</t>
  </si>
  <si>
    <t>Relativo</t>
  </si>
  <si>
    <t>Tipo del valor de la meta:</t>
  </si>
  <si>
    <t>Ascendente</t>
  </si>
  <si>
    <t>Sentido del Indicador:</t>
  </si>
  <si>
    <t>Gestión</t>
  </si>
  <si>
    <t>Tipo de indicador para resultados:</t>
  </si>
  <si>
    <t>Eficacia</t>
  </si>
  <si>
    <t>Dimensión a medir:</t>
  </si>
  <si>
    <t>Porcentaje de avance en los pagos por proyectos de inmuebles</t>
  </si>
  <si>
    <t>Nombre del Indicador</t>
  </si>
  <si>
    <t>Datos Generales del Indicador</t>
  </si>
  <si>
    <t>Modificado</t>
  </si>
  <si>
    <t>Original</t>
  </si>
  <si>
    <t>Avance % Anual</t>
  </si>
  <si>
    <t>Ejercicio Anual</t>
  </si>
  <si>
    <t>Meta Anual</t>
  </si>
  <si>
    <t xml:space="preserve">Presupuesto </t>
  </si>
  <si>
    <t>No aplica</t>
  </si>
  <si>
    <t>Alineación al objetivo sectorial  u objetivo transversal:</t>
  </si>
  <si>
    <t>Alineación al Programa sectorial o Programa transversal:</t>
  </si>
  <si>
    <t>K025 - Proyectos de Inmuebles (oficinas administrativas)</t>
  </si>
  <si>
    <t>Programa Presupuestario:</t>
  </si>
  <si>
    <t>210 - Administración</t>
  </si>
  <si>
    <t>Unidad Responsable:</t>
  </si>
  <si>
    <t>Ramo 44 - Instituto Nacional de Transparencia, Acceso a la Información y Protección de Datos Personales (INAI)</t>
  </si>
  <si>
    <t>Ramo o entidad:</t>
  </si>
  <si>
    <t>Promedio</t>
  </si>
  <si>
    <r>
      <t xml:space="preserve">Nivel: </t>
    </r>
    <r>
      <rPr>
        <b/>
        <sz val="9"/>
        <color indexed="9"/>
        <rFont val="Montserrat"/>
        <family val="0"/>
      </rPr>
      <t>Propósito</t>
    </r>
  </si>
  <si>
    <t>Impulsar el desempeño organizacional y promover un modelo institucional de servicio público orientado a resultados con un enfoque de derechos humanos y perspectiva de género.</t>
  </si>
  <si>
    <t>E004 - Desempeño organizacional y modelo institucional orientado a resultados con enfoque de derechos humanos y perspectiva de género.</t>
  </si>
  <si>
    <t>Garantizar el óptimo cumplimiento de los derechos de acceso a la información pública y la protección de datos personales.</t>
  </si>
  <si>
    <t>E001 - Garantizar el óptimo cumplimiento de los derechos de acceso a la información pública y la protección de datos personales.</t>
  </si>
  <si>
    <t>Estratégico - Eficacia - Semestral</t>
  </si>
  <si>
    <t>Avance en los Indicadores de los Programas presupuestarios
 de la Administración Pública Federal</t>
  </si>
  <si>
    <t>Cuenta Pública 2021</t>
  </si>
  <si>
    <t>4 - Acceso a la Información Pública Gubernamental</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</si>
  <si>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</si>
  <si>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Cuenta Pública 2022</t>
  </si>
  <si>
    <t>Suma ponderada del avance del cumplimiento de las unidades administrativas por Objetivo Estratégico a nivel Fin.</t>
  </si>
  <si>
    <t>Garantizar el óptimo cumplimiento de los derechos de acceso a la información pública y la protección de datos personales en todo el territorio mexicano, a través de su promoción, ejercicio, coordinación y administración.</t>
  </si>
  <si>
    <t>Sumatoria ponderada = (Promedio de avance cumplimiento de doce unidades administrativas del OE 1 * 0.46) +
(Promedio de avance cumplimiento de ocho unidades administrativas del OE 2 * 0.30) +
(Promedio de avance cumplimiento de tres unidades administrativas del OE 3 * 0.12) +
(Promedio de avance cumplimiento de tres unidades administrativas del OE 4 * 0.12) +</t>
  </si>
  <si>
    <t>Promedio del avance de cumplimiento de las unidades administrativas alineadas al Objetivo Estratégico Dos a nivel Propósito.</t>
  </si>
  <si>
    <t>Las personas en territorio mexicano conocen plenamente sus derechos de acceso a la información pública y de protección de datos personales, y las instituciones públicas garantizan la transparencia y apertura de la información.</t>
  </si>
  <si>
    <t>Promedio de avance de cumplimiento Propósito = (Porcentaje de cumplimiento de las UA que promueven los derechos de AIP y PDP + Porcentaje de cumplimiento de las UA que promueven la transparencia y apertura de las instituciones públicas) / 8</t>
  </si>
  <si>
    <t>Promedio del avance del cumplimiento de la suma total de los procesos y/o acciones realizadas por las 8 unidades administrativas alineadas al cumplimiento del Objetivo Estratégico Dos.</t>
  </si>
  <si>
    <t>Los procesos y acciones que promueven el pleno ejercicio de los derechos de acceso a la información pública y de protección de datos personales, así como la transparencia y apertura de las instituciones públicas, que culminan en la generación de bienes y servicios</t>
  </si>
  <si>
    <t>Promedio de avance de cumplimiento Componente = (Porcentaje de cumplimiento de las UA que promueven los derechos de AIP y PDP + Porcentaje de cumplimiento de las UA que promueven la transparencia y apertura de las instituciones públicas) / 8</t>
  </si>
  <si>
    <t>Promedio del avance del cumplimiento de la suma total de las actividades realizadas por las  unidades administrativas alineadas al cumplimiento del Objetivo Estratégico Dos.</t>
  </si>
  <si>
    <t>Desarrollo, implementación y gestión de las actividades que contribuyen a promover el pleno ejercicio de los derechos de acceso a la información pública y de protección de datos personales, así como la transparencia y apertura de las instituciones públicas.</t>
  </si>
  <si>
    <t>Promedio de avance de cumplimiento Actividad = (Porcentaje de cumplimiento de las UA que promueven los derechos de AIP y PDP + Porcentaje de cumplimiento de las UA que promueven la transparencia y apertura de las instituciones públicas) / 8</t>
  </si>
  <si>
    <t xml:space="preserve">DGCSD: Debido al regreso paulatino a las actividades normales, y dado que en varios estados de la República se conservaron algunas medidas sanitarias que no permitieron ejecutar el instrumento de investigación a nivel nacional relacionado con aplicación de la Encuesta de Percepción Ciudadana 2022 (ENPC-2022), para la medición del indicador serán tomados los resultados Encuesta Nacional de Acceso a la Información Pública y Protección de Datos Personales realizada por el INEGI presentados en junio de 2020, números muestran que al menos 6 de cada 10 mexicanos conocen o han oído hablar del Instituto Nacional de Transparencia, Acceso a la Información y Protección de Datos Personales.
DGAI: En el ejercicio 2022, el  INAI a través de su Dirección General de Asuntos Internacionales integró los insumos sustantivos para el XXIII Encuentro de la Red de Transparencia y Acceso a la Información (RTA), así como para la visita técnica de cooperación de la Secretaría de Transparencia y Lucha Contra la Corrupción de Honduras, del Día Internacional Contra la Corrupción y de todas las sesiones celebradas del Comité Ejecutivo de la Conferencia Internacional de Comisionados de la Información (ICIC), así como las correspondientes a la Asamblea Global de Privacidad. 
De la misma manera se concluyó su informe de labores 2022, el cual se encuentra considerado para su publicación en el ejercicio 2023
DGGIE: Se integrará una vez que se cuente con las bases de resultados del indicador de portales IGCPT y del indicador de respuestas IGCR 2022, que fueron solicitadas a la Dirección de Evaluación.
DGC: La coordinación de la DGC respecto de las acciones de capacitación y formación educativa realizadas por el INAI en materia de transparencia, acceso a la información, protección de datos personales, archivos y temas afines, ha contribuido para que los sujetos regulados y obligados garanticen los derechos fundamentales tutelados por el Instituto.
DGPVS: Se da esta variación debido a que se consideran el número de solicitudes a nivel general de acceso a la información y de protección de datos personales y no se tiene la certeza de que todas estén relacionadas con las actividades de la DGPVS
DGGAT: La Métrica de Gobierno Abierto es un instrumento de medición que permite conocer el estado de apertura del país a través de una muestra de sujetos obligados de todo el país. El resultado proviene del promedio simple de las dos dimensiones que componen la Métrica, Transparencia y Participación, las cuales, a su vez, se conforman por las perspectivas gubernamental y ciudadana.
Si bien se presenta un retroceso en la meta anual programada, la Métrica de Gobierno Abierto permite distintos tipos de análisis que arrojan resultados positivos en distintas entidades federativas y algunos sujetos obligados del orden federal de los cuales se pretenderá realizar un diagnóstico que permita conocer las buenas prácticas para replicarse en otros sujetos obligados y así paulatinamente incrementar los resultados para la siguiente medición.
DGPAR: Se contará con información una vez que el INAI pulique los resultados de la encuesta diagnóstica 2022, misma que estaría disponible en la siguiente liga: https://home.inai.org.mx/?page_id=3456 </t>
  </si>
  <si>
    <t>DGCSD: El regreso escalonado a las actividades laborales para evitar el contagio del virus SARS-CoV-2, tanto de los colaboradores del INAI, como los reporteros que cubren la fuente informativa del INAI no permitieron ejecutar los instrumentos de relacionados con el grado de identificación institucional entre el personal, y el posicionamiento entre los medios de comunicación con respecto a la difusión que realiza el INAI en materia de los derechos que tutela, asi como la Encuesta Nacional de Percepción Ciudadana 2022. El indicador no presenta avance.
DGAI: Para el 2022, La DGAI identificó y trabajo nueve documentos dentro de la Redes en las que participa el INAI, asimismo se registraron los documentos que hacen referencia a cuatro visitas técnicas internacionales en instalaciones del INAI, durante el año: 1. Declaratoria XXII Encuentro RTA, 2. Declaratoria XIIIICIC, 3. Declaratoria XXIII Encuentro RTA, 4. Entrevista con Catalina Botero, 5. Protocolo de Referencia para incorporar la perspectiva de género en las resoluciones en materia de acceso a la información, 6. Resoluciones relevantes del Órgano Garante: manejo del COVID 19; Seguridad Nacional y medio ambiente, 7. Resultados del Índice Nacional de Transparencia y Acceso a la Información, 8. Libro de Justicia Abierta, RIJA, 9. Foro el Futuro del Acceso a la Información en el Combate a la Corrupción 
Visitas:
1. Agenda de trabajo de la visita técnica de la Secretaría de Integridad Pública de Perú, 2. Agenda de trabajo de la visita técnica de la Autoridad Nacional para la Protección de Datos y Libertad de Información de Hungría, 3. Agenda de trabajo de la visita técnica de cooperación de la Secretaría de Transparencia y Lucha Contra la Corrupción de Honduras, 4. Agenda de trabajo de la visita técnica de cooperación del Ministerio de Justicia de Paraguay
DGGIE: Se reporta sin avance, si embargo se mantiene el resultado del año 2021, ya que derivado de la pandemia, se vieron restringidas las actividades presenciales en los sujetos obligados, sin embargo, se mantuvo comunicación de manera virtual con los miembros del grupo piloto. Asimismo, con la finalidad de impulsar el uso del autodiagnóstico entre los sujetos obligados, se llevaron a cabo las actividades de socialización del modelo y el autodiagnóstico, en la cual participaron más de 100 servidores públicos, esto como la primera etapa, durante el 2023 se impulsará con los participantes de esta actividad el uso del autodiagnóstico.
DGC: Es importante destacar que se considera para esta medición al universo de 26 Sujetos Regulados que pueden estar conformados por empresas filiales, subsidiarias o controladoras, bajo el control común de un responsable, lo que representa en desgloce a la totalidad de 100 Sujetos Reguldos Aliados.
De acuerdo con la definición de metas establecidas en los Programas de Capacitación de los sujetos obligados, la implementación de estos concluyó el 31 de dicembre de 2022, de ahí que los reportes finales de las acciones de capacitación presenciales en línea síncrona y en línea asíncrona, realizadas por las personas servidoras públicas, se obtuvieron hasta el 10 de enero de 2023, los culaes son insumos necesarios para el cálculo del ICCT.
Derivado de lo anterior, la medición final del indicador será reportado en la cuenta pública.
DGPVS: Se da esta variación debido a que se consideran el número de solicitudes a nivel general de acceso a la información y de protección de datos personales y no se tiene la certeza de que todas estén relacionadas con las actividades de la DGPVS
DGGAT: Durante el ejercicio fiscal 2022, se atendieron las solicitudes de distintos sujetos obligados para realizar acciones en materia de gobierno abierto y transparencia proactiva. Lo anterior, como parte de los proyectos que impulsa la unidad administrativa tanto en el ámbito federal, estatal y municipal.
DGPAR: Durante 2022 se recibieron un total de 227 encuestas de satisfacción; 15 correspondientes al GAP del sector público y 212 del GAP del sector privado. De dichas encuestas, 15 usuarios del GAP para el Sector Público encontraron útil la herramienta mientras que 204 la encontraron útil para el Sector Privado.</t>
  </si>
  <si>
    <t xml:space="preserve">DGCSD: En 2022, la DGCSD realizó y ejecutó 5 etapas relacionadas con el diseño conceptual, el diseño y producción de materiales de divulgación, el diseño y ejecución del plan de medios, la verificación de la difusión y la medición de los resultados de las Campaña del Quehacer Institucional 2022”, con cinco versiones mediante las cuales se dieron a conocer diversos temas como: el Día Internacional de Protección de Datos Personales, el Informe de Labores 2021, los 20 Años de las Leyes de Transparencia en México, la Semana Nacional de Transparencia (SNT-2022) y la Conferencia Internacional de Comisionados de Información (ICIC-2022), la segunda relacionada con la promoción de los derechos que tutela el INAI denominada “Campaña Institucional 2022” con dos versiones: Acceso a la Información y Protección de Datos Personales difundidas en diversos medios de comunicación como son: electrónicos (radio y televisión), impresos (periódicos y revistas) y digitales (portales informativos y redes sociales).
Debido al regreso paulatino a las actividades normales, y dado que en varios estados de la República se conservaron algunas medidas sanitarias que no permitieron ejecutar el instrumento de investigación a nivel nacional relacionado con aplicación de la Encuesta de Percepción Ciudadana 2022 (ENPC-2022), para la medición del indicador serán tomados los resultados Encuesta Nacional de Acceso a la Información Pública y Protección de Datos Personales realizada por el INEGI presentados en junio de 2020, números muestran que al menos 6 de cada 10 mexicanos conocen o han oído hablar del Instituto Nacional de Transparencia, Acceso a la Información y Protección de Datos Personales.
En 2022, la DGCSD difundió de manera orgánica en redes sociales (sin costo para el INAI), 162 campañas de sensibilización, a través de las cuentas institucionales. De las cuales 133 fueron ejecutadas y difundidas de acuerdo con la planeación, y 29 campañas más relacionadas con diversos temas de coyuntura.
Durante 2022 fue relevante utilizar el tablero de indicadores correspondiente a las actividades sustantivas desarrolladas por la DGCSD en el ámbito de sus atribuciones, toda vez que permitió llevar a cabo evaluaciones cualitativas y cuantitativas. Este instrumento podrá ser modificado para enriquecer con nuevos indicadores para continuar con este ejercicio de autocrítica que permita mejorar los procesos establecidos en la DGCSD.
En total en el año se realizaron 849 coberturas informativas de 894 coberturas informativas solicitadas. La pandemia ocasionada por el virus SARS-CoV-2 cambio la forma de comunicar y acercase a la sociedad, asi la DGCSD ajustó sus procesos para realizar más coberturas informativas, toda vez que la información que se difunde en eventos de este tipo son el insumo principal para la generación de materiales de divulgación institucional para dar a conocer el quehacer institucional a la ciudadanía.
En 2022, el INAI establecieron alianzas con tres diarios de circulación nacional El Financiero, El Universal y el Sol de México, mediante la expresión escrita de las Comisionadas y los Comisionados del INAI, y con el Canal del Congreso para la transmisión del programa semanal Derecho a Saber. Estas acciones tener una presencia constante en medios de comunicación al difundir y promover el quehacer institucional y diversos temas coyunturales relacionados con los derechos que tutela el INAI.
Durante el ejercicio 2022, se realizaron 164 actividades relacionadas con el  diseño y coordinación de contenidos del Sitio Web Institucional, los cuales se muestran las actividades, estrategias o tácticas específicas para mejorar la experiencia de uso de los usuarios del Sitio Web del INAI.
El regreso escalonado de los colaboradores del INAI a las actividades laborales para evitar el contagio del virus SARS-CoV-2 limitó la ejecución de estrategias consistentes en abrir, administrar y actualizar canales de comunicación con el personal, sin embargo, la DGCSD actualizó los materiales de divulgación institucional en acrílicos en elevadores, mediante los cuales se pudieron difundir diversos temas como la Declaración Patrimonial, Efemérides, Revista del SNT, 20 años de la Leyes de Transparencia en México, Conferencia Internacional de Comisionados de Información ICIC 2022, entre otros. Además de coadyuvar con la Dirección de Derechos Humanos, Igualdad y Genero para la exposición “En otra Piel” de la artista Aisha Ascóniga en el marco de la celebración del Dia Internacional de la Eliminación de la Violencia contra la mujer, y el desarrollo del talle “Arte y Violencia de Género” que contó con la participación de colaboradores del INAI.
Durante el ejercicio 2022 (enero-diciembre), la DGCSD atendió 438 solicitudes de la Dirección de Derechos Humanos, Igualdad y Género para la promoción de materiales cuya temática refiere a equidad de género o derechos humanos en general.
El regreso escalonado a las actividades laborales para evitar el contagio del virus SARS-CoV-2 de los colaboradores del INAI no permitieron ejecutar los instrumentos de investigación relacionados con el grado de identificación institucional entre el personal.
DGAI: En el ejercicio 2022, aún se continuaba con los estragos de la emergencia sanitaria, con motivo de la pandemia por la expansión del virus SARS COV-2, sin embargo a diferencia de los ejercicios pasados, se permitió la celebración de foros de manera híbrida, por lo que la DGA cumplió con sus metas establecidas ejecutando las actividades relacionadas con redes, foros internacionales y relaciones bilaterales de las que INAI forma parte y cumpliendo con las responsabilidades de tener las Presidencias de las redes más importantes en materia de acceso a la información y datos personales; Red de Transparencia y Acceso a la Información (RTA) a nivel regional, Conferencia Internacional de Comisionados de Información (ICIC) y Red para la Integridad y la Presidencia de la Asamblea Global de la Privacidad (GPA).
De manera semestral la DGAI reportó en el ejercicio 2022, la participación del INAI en los diversos eventos y foros con componente internacional, tanto los que se realizaron de manera presencial como virtual, cumpliendo de esa manera las metas establecidas en la Agenda Internacional, misma que fue aprobada por el Pleno del Instituto.
En el ejercicio 2022, la DGAI recibió diversas consultas técnicas a las cuales se dio atención formal y fueron reportadas y detalladas con oportunidad de manera trimestral, de la misma manera se realizaron las gestiones administrativas para llevar a cabo dos contrataciones por el servicio de traducción e interpretación, que con motivo de la diversidad de participaciones del INAI de manera virtual y presencial, permitió de una manera más ágil el intercambio de conocimiento y buenas prácticas con otras autoridades, organismos, organizaciones y público interesado del orbe internacional, sobre el quehacer institucional.
DGGIE: Se organizó, en coordinación con el Archivo General de la Nación, el Foro del Día Internacional de los Archivos 2022 (09 jun. 2022) Programa Día Internacional de los Archivos (PDF)
https://www.youtube.com/watch?v=pb-ao4ccqdk 
https://ms-my.facebook.com/carchivog/posts/5199168766841295 
Con respecto a la celebración de convenios celebrados entre el INAI y organismos nacionales e internacionales e instituciones académicas, se realizaron las siguientes actividades:
Se firmó el convenio específico de colaboración celebrado entre el INAI y la Asociación Latinoamericana de Archivos (ALA) que tiene como objeto establecer las bases para que el INAI participe como coorganizador en el evento con motivo del 12° Seminario Internacional Archivos de Tradición Ibérica (SIATI) conmemorativo al 50° aniversario de la ALA.
Se le dio seguimiento a la renovación del Convenio con la Universidad Autónoma de San Luis.
Convenio INAI-ALA (PDF), Convenio UASLP 2022_V. Jurídico (Docto. Word), Convenio INAI-ALA (PDF)
Se coordinó la participación del INAI en diversos eventos. 
Se realizaron, en conjunto con la InterPARES Trust IA  las siguientes actividades para la conformación del  "Estudio de caso sobre extracción e identificación de registros que contienen datos personales y datos personales sensibles para la conservación a largo plazo":  1. Se ha revisado literatura o sugerencias, principalmente relacionadas con arquitectura de Inteligencia Artificial y modelos para Protección de Datos y SPD, así como temas relacionados con sesgos sociales (6 documentos); 2. Se generaron fichas técnicas del material revisado (6 fichas); 3. Se llevaron a cabo 6 reuniones de seguimiento con los integrantes del grupo de investigación (1 por mes); 4. Se participó en el VI Coloquio de Archivística. Archivos y tecnologías disruptivas. Diálogos, cruces y aprendizajes (24 y 25 de marzo de 2022, Escuela Nacional de Estudios Superiores, Unidad Morelia, UNAM); 5. Se participó en la integración de la información relacionada con los avances del proyecto que la Coordinadora del Grupo de Trabajo expuso en la Cuarta y Quinta Reunión Plenaria Internacional de InterPARES Trust IA, así como en las reuniones de trabajo realizadas durante el primer semestre de 2022.
Se participó en la elaboración del articulo "Inteligencia artificial en los archivos: Consideraciones de diseño e implementación", el cual fue remitido para su publicación a la Revista Tábula, de la Asociación de Archiveros de Castilla y León (ACAL), 7. Se recibieron y atendieron los comentarios de la revisión por pares al artículo presentado a la revista Tábula,  8. Se integró el Reporte del Caso de Estudio que se remitió para someterse en la 6a. Sesión Plenaria realizada del 24 al 27 de octubre en las Islas Canarias, 9. Se formalizó la participación del INAI en el proyecto InterPARES Trust, 10. Se participó en las reuniones de seguimiento celebradas la primer semana de los meses de julio, agosto, septiembre y octubre.
Revisión por pares del artículo presentado a la revista Tábula (correo electrónico institucional)
Acuse de envío del artículo a revista Tábula (correo electrónico institucional)
Con respecto al análisis y revisión de legislaciones locales en materia de archivos, se revisaron las sentencias emitidas por la Suprema Corte de la Nación, de las demandas de Acción de Inconstitucionalidad interpuestas por el INAI de los Estados de:1) Hidalgo, 2) Sonora, 3) Guanajuato, 4) Tlaxcala, 5) Tabasco, 6) San Luis Potosí, y se revisaron las leyes de archivo de los estados de: 7) Sinaloa y Baja California Sur.
Se realizaron las actividades programadas respecto del Programa Anual de Desarrollo Archivístico 2022, cuyo objetivo es dar continuidad a los objetivos institucionales en materia de gestión de documentos y organización de archivos en los niveles normativos y operativos del Sistema Institucional de Archivos del INAI.
Se impartió el curso "Gestión documental y archivos" en coordinación con el AGN, en el marco de las Jornadas de Acompañamiento a los organismos garantes 
Además, se impartió el curso de la LGA los días: 26 septiembre, 31 octubre, 30 Noviembre y 14 Diciembre de 2022.
Presentación curso GDyA_Módulo I (Power Point), Presentaciones curso: TEMA I (Power Point), TEMA II (Power Point), TEMA (Power Point), Presentación curso: MODULO 1 (Power Point), MODULO 2 (Power Point).
Se realizaron las siguientes actividades para la conformación del Archivo Histórico: 1) Se llevó a cabo una reunión presencial de trabajo con representantes de ADABI (Apoyo al Desarrollo de Archivos y Bibliotecas, AC), con el fin de plantearles la necesidad de realizar un estudio técnico de las condiciones actuales del archivo de concentración, con miras a la conformación de un archivo histórico. Asi mismo, se gestionó la contratación del Servicio Integral de guarda y custodia de expedientes del INAI que obran bajo resguardo del Archivo de Concentración, con la finalidad de optimizar el espacio disponible para la conformación del archivo histórico del INAI.
2) Se solicitó a la Dirección General de Administración copia de los planos estructuralesm arquitectónicos y de instalaciones para la integración del Anexo Técnico para la contratación de un servicio para la realización del estudio técnico sobre las condiciones físicas actuales del Archivo de Concentración del INAI así como de los expedientes que obran bajo su resguardo.
http://inicio.inai.org.mx/doc/DGGIE/FRACCIONXXVIII/pedido_guarda_custodia%20_2022.pdf   
Oficio notificación de adjudicación Biblioteca Digital (PDF)
Se realizaron las siguientes actividades para la conformación del Centro de Documentación Especializado en Transparencia, Acceso a la Información y Protección de Datos Personales: 1) La contratación de servicio de mantenimiento y soporte técnico del software base de la Biblioteca Digital para el ejercicio 2022.
2) La contratación anticipada del servicio de mantenimiento y soporte técnico del software base de la biblioteca digital para el ejercicio 2023.
http://inicio.inai.org.mx/doc/DGGIE/FRACCIONXXVIII/pedido_Bib_Digital_2022.pdf
Oficio notificación adjudicación Biblioteca Digital 2023 (PDF)
DGC: Durante el presente año se impartieron 49 acciones de capacitación considerando el enfoque de Derechos Humanos y una Perspectiva de Género, lo que implica un cumplimiento del Programa de Capacitación Anual en materia de Protección de Datos Personales en Posesión de los Particulares.
Para 2022 se programó realizar 98 acciones de capacitación básica, mismas que fueron desarrolladas satisfactoriamente en su totalidad. Asimismo, se solicitaron 14 acciones de capacitación adicionales, lo que dio como resultado un total de 112 acciones de capacitación realizadas.
En dichas acciones de capacitación se contó con la participación de 5,383 personas, de las cuales 5,195 obtuvieron una constancia de capacitación por haber cumplido con los requisitos correspondientes, de éstas 2,837 son mujeres (53%) y 2,358 hombres (47%).
Para este ejercicio, se programó llevar a cabo 121 acciones de capacitación especializada, de las cuales se realizaron solo 119. Adicionalmente, se solicitaron 7 acciones especializadas, con lo cual es posible afirmar que en total fueron realizadas 126 acciones en forma satisfactoria. 
En dichas acciones de capacitación realizadas, se contó con la participación de 7,071 personas, de las cuales 6,865 obtuvieron una constancia de capacitación por haber cumplido con los requisitos correspondientes.
Para el desglose por género solo se contemplan 5,960 personas acreditadas, de éstas 3,690 son mujeres (62%) y 2,270 hombres (38%).
Con relación a los trabajos realizados en el marco de la Red Nacional por una Cultura de Transparencia, se cumplió con la meta establecida al llevarse a cabo los 6 talleres concertados en coordinación con  SNT, en los que se contó con la participación de 106 personas, de las cuales 52 son mujeres (49%) y 54 hombres (51%).
En el marco de los trabajos de la Red por una Cultura de Transparencia en el ámbito federal, para el ejercicio 2022 se programó la realización de 9 talleres a los que se convocó a los enlaces de capacitación designados por los sujetos obligados ante el INAI. En estos, se contó con la participación de 740 personas, de las cuales 497 son mujeres (67%) y 243 son hombres (33%).
Es importante resaltar que durante el presente año se impartieron un total 41 acciones de capacitación especializada en Materia de Datos Personales, de las cuales 32 fueron dirigidas a sujetos regulados y 9 a sujetos obligados, considerando un enfoque de Derechos Humanos y desde una Perspectiva de Género.
Tal y como se tenía previsto para el presente ejercicio, durante el año se llevaron a cabo las 3 actividades previstas, las cuales concluyeron con la contratación de un proveedor externo responsable de llevar a cabo el desarrollo tecno pedagógico de 2 cursos en línea, mismos que serán alojados en la plataforma CEVINAI, con lo cual aumentará la oferta de cursos en línea.
Durante el presente ejercicio se presentó la necesidad de actualizar un curso en línea denominado "Designación de la Persona o Departamento de Datos Personales", para lo cual se llevaron a cabo las 2 actividades previstas para el desarrollo con recursos técnicos y humanos propios de la DGC.
Se impartió una generación del Diplomado en Protección de Datos Personales con la Universidad Nacional Autónoma de México, en el cual participaron un total de 100 alumnos.
Se desarrolló el segundo y tercer semestre de la tercera generación del programa de Maestría en Derecho, en el campo de conocimiento en Derecho a la Información y Protección de Datos Personales, mediante convenio de colaboración con la Universidad Nacional Autónoma de México.
Considerando que este indicador nos permite dar seguimiento a las actividades para la inclusión del Aula Iberoamericana en Protección de Datos Personales (materia en línea), en las actividades curriculares o extracurriculares de las instituciones educativas públicas o privadas, en el ejercicio que se reporta, se generaron diversos acercamientos con instituciones públicas para llevar a cabo la referida inclusión; obteniendo como resultado la manifestación de la inclusión por parte de la Universidad Autónoma del Estado de México (UAEMEX) y logrando tener reuniones informativas con la Universidad Autónoma de Sonora.
Para el año 2022, se logró la incorporación de 62 sujetos regulados y autorregulados al Programa de Capacitación, Aliados INAI por la Protección de Datos Personales.
Se destaca que por primera vez se incorporó a federaciones y asociaciones deportivas.
DGPVS: Se realizan 4 certámenes denominados Historieta Infantil, Cuento Juvenil, Trabajo universitario y Spot de Radio. Se tuvo presencia institucional en diferentes ferias del libro. No se alcanza la meta debido a que no se convocó al Comité Editorial. Se realizan 40 presentaciones editoriales en diferentes estados de la República. Se seleccionaron 12 proyectos para ser financiados. Se realiza solo la premiación del Certamen de Innovación en Transparencia ya que en el tercer trimestre se adelantaron actividades. Debido a la pandemia solo se realizó un módulo itinerante en la Feria Internacional del Libro 2022 en la Ciudad de Guadalajara, Jal. Se imparten los talleres solicitados por las instituciones académicas, OSC, empresarios y público en general. No existieron condiciones por parte de las organizaciones para dar seguimiento a los casos de red usoc. Se realizo la planeación de la logística para la realización de la Semana Nacional de Transparencia 2022, en sus diferentes sedes.
DGGAT: Durante el 2022, la DGGAT llevó a cabo un total de 53 sensibilizaciones en materia de apertura institucional de las cuales 15 corresponden al programa anual de capacitación, mismo que se programa conjuntamente con la Dirección General de Capacitación. 
Es importante señalar que las 38 sensibilizaciones no correspondientes al programa anual de capacitación, se efectúan a petición de distintos sujetos obligados tanto del ámbito federal como local.
Durante el 2022 se recibieron y atendieron oportunamente 45 consultas en materia de gobierno abierto y transparencia proactiva provenientes de sujetos obligados del ámbito federal y también como parte de los ejercicios locales de gobierno abierto en el marco de la iniciativa "Cocreación desde lo Local"; o bien, producto de situaciones específicas provenientes de distintas instancias.
Durante el ejercicio 2022 se llevaron a cabo 70 actividades de promoción y/o acompañamiento a solicitud de los distintos sujetos obligados, o bien, como parte del ejercicio de programación realizado por la unidad administrativa.
Durante el ejercicio fiscal 2022, la unidad administrativa elaboró diversos materiales para la promoción de acciones de apertura gubernamental entre las cuales destacan: 
- La publicación del Cuadernillo el "ABC de la Transparencia Proactiva
- Publicación y traducción del documento que da cuenta de los pasos para realizar un ejercicio efectivo de Gobierno Abierto en distintos idiomas como el Totonaca, Náhutl, Maya.
- Elaboración de distintos instrumentos de trabajo para acercar a los poderes legislativo y judicial a esquemas de apertura gubernamental.
Durante el 2022, la DGGAT cumplió con las actividades programadas para el indicador relacionado con la participación del INAI en la AGA en México. Es importante destacar las acciones relacionadas con el Compromiso 13 del Cuarto Plan de Acción, mismo que ha generado diversas actividades en el marco del impulso de la Estrategia Local de Estado Abierto.
DGPAR: Es importante señalar que la programación de esquemas a ser evaluados depende de las solicitudes de validación de esquemas de autorregulación que presenten los responsables al INAI. 
Durante 2022 no se recibieron solicitudes para la validación de esquemas. Durante 2022 se atendieron 41 solicitudes de reconocimientos de esquemas de autorregulación vinculantes. Durante 2022 se atendieron 41 solicitudes de reconocimientos de esquemas de autorregulación vinculantes. Durante 2022, se recibió una solicitud para validación de un sistema de gestión, sin embrago no fue validado, debido a que no cumplio con lo requerimientos establecidos en los Parámetros. Es importante señalar que, derivado de la solicitud de la Entidad Mexicana de Acreditación (EMA), para ser la entidad acreditadora en el sistema de certificación del sector público, la Secretaría de Economía resolvió que los servicios de acreditación en materia de protección de datos personales en posesión de sujetos obligados para organismo de certificación, no es compatible con las nuevas disposiciones de la LIC. Por lo anterior, no se realizarán procedimientos en esta materia. Se llevo a cabo la capacitación en materia de Auditoría de Sistemas de Gestión, asimismo fueron programados los exámenes de certificación correspondientes.
Con Relación al Premio de Innovación y Buenas Prácticas 2022, el 5 de diciembre el jurado emitió el acta de fallo de los ganadores. El 8 de diciembre se publicó en el micrositio a los ganadores y el 20 de diciembre se les entregaron los cheques a los ganadores de las categorías educativo y privado.  La información publicada puede visualizarse en la siguiente liga:
 https://premioinnovacionpdp.inai.org.mx/Pages/Bienvenida.aspx 
Con relación a las Reglas para adaptar normativa, se realizó un ajuste al sector por instrucciones de SPDP, y se comenzó el desarrollo para el sector de servicios educativos. Está en desarrollo el proyecto. 
Con relación al "Foro de las Mejores Prácticas como alternativa para elevar el nivel de protección de datos personales en el sector privado, el evento se concluyó el trimestre pasado ya que se llevó a cabo el 9 de agosto de 2022. puede visualizarse en la siguiente liga: 
https://www.youtube.com/watch?v=Fmn2MgtWuU8
Con relación al cuestionario digital, se implementó en el mes de noviembre, lo atendieron 223 sujetos obligados. 
Con relación a la Guía de Mejores Prácticas en materia de protección de datos personales, se encuentra en formación editorial por parte de la DGCSyD, una vez que sea entregada será publicada.
En el segundo trimestre se dio cumplimiento al Programa Anual de Auditorías Voluntarias 2022
Asimismo, se publicaron las siguientes infografías:
¿Qué son las auditorías voluntarias? https://twitter.com/INAImexico/status/1544516532046368774/photo/1
¿Quiénes pueden solicitar una auditoría voluntaria? https://twitter.com/INAImexico/status/1536868603189919745?t=42TnH65nFi9UgRJ42wpegQ&amp;s=08
¿Cuáles son los beneficios de auditoría voluntaria? https://twitter.com/dejurejuridico/status/1549816416659836928?s=24&amp;t=jV9nA6ILGwC0uDVEiUTaJQ"
Con relación a la Guía sobre la implementación del derecho de portabilidad de datos personales, el documento se encuentra validado por la Secretaría de Datos y se encuentra publicado en: https://home.inai.org.mx//wp-content/documentos/DocumentosSectorPublico/Gui%CC%81a_Portabilidad_DP.pdf 
Con relación a la Guía para el cumplimiento de obligaciones del encargado en la protección de datos personales, el documento se encuentra publicado. Disponible en: https://home.inai.org.mx//wp-content/documentos/DocumentosSectorPublico/GuiaC_Obligaciones_EncargadoPDP.pdf   
Con relación a las Recomendaciones para los Sujetos Obligados en las Comunicaciones de Datos Personales, el documento se encuentra publicado. Disponible en: https://home.inai.org.mx/wp-content/documentos/DocumentosSectorPublico/Recomendaciones-SO_Comun_DP.pdf
Con relación a la actualización del estudio sobre el desarrollo normativo y jurisprudencial internacional y nacional en materia de protección de datos personales, se llevó a cabo la actualización respectiva a las bases de datos de la normativa tanto nacional como internacional. 
Con relación a las Recomendaciones Proactivas en el Principio de Información, se ha concluido dicho documento y está en Comunicación Social para detalles de edición.  
Con relación a la Guía práctica para la elaboración de planes de trabajo a partir de un análisis de riesgo y análisis de brecha, se está realizando una adecuación que homologue contenidos del tema que ya fueron aprobados y se localizan en el documento Guía para elaborar un Documento de Seguridad que fue publicada el 9 de enero de 2023.
Con relación a las Recomendaciones para la integración de Políticas internas de gestión y tratamiento de datos personales, el documento se encuentra publicado en el siguiente enlace: https://home.inai.org.mx//wp-content/documentos/DocumentosSectorPublico/RecomendacionesPol%C3%ADticasPDP.pdf 
Con relación al Modelo de procedimiento para notificar vulneraciones, se cuenta con un borrador que se está actualizando con contenidos homologados respecto al análisis de riesgos localizados en el documento Guía para elaborar un Documento de Seguridad que fue publicada el 9 de enero de 2023.
El proyecto fue recibido de la SPDP con comentarios que se están atendiendo para su validación nuevamente.
Se está actualizando con contenidos homologados respecto al análisis de riesgos localizados en el documento Guía para elaborar un Documento de Seguridad que fue publicada el 9 de enero de 2023.
Con relación a el Análisis de riesgos a partir de la metodología BAA, se cuenta con una propuesta de documento que ya incluye cambios al documento base para complementar los elementos mínimos que debe considerar un análisis de riesgos, la cual se encuentra en proceso de homologación del contenido de análisis de riesgos localizados en el documento Guía para elaborar un Documento de Seguridad que fue publicada el 9 de enero de 2023.
Se elaboraron y publicaron infografías sobre los siguientes temas:
* Seguridad de datos personales
* Protección de datos personales en plataformas de videojuegos
Como parte de las actividades que se realizan en conjunto con el Instituto Federal de Telecomunicaciones (IFT), se elaboraron y difundieron infografías sobre:
* Igualdad sustantiva y no discriminación para todas las personas en el acceso a la información y la protección de datos personales
* Datos personales y los servicios digitales
Se dio continuidad a la participación del INAI en el Festival de Ciberseguridad para América Latina, concretamente en las siguientes actividades:
* Reuniones del Comité Organizador
* Difusión de los diversos materiales que se generan como parte de las actividades del Festival en las redes sociales del Instituto.
*Reuniones del grupo de trabajo que desarrolla la “Guía de Ciberseguridad y protección de datos personales para personas con discapacidad”.
* Sesión de clausura del Festival
Se diseño y difundió (física y virtualmente) un calendario 2023 que contiene las fechas más representativas y relevantes relacionadas con la protección de datos personales y temas afines, así como ilustraciones y enlaces a algunos de los materiales de difusión dirigidos a los sujetos obligados y sujetos regulados para ayudarles a cumplir con sus obligaciones en materia de protección de datos personales.
La Dirección General de Asuntos Jurídicos emitió una opinión sobre la herramienta Ostorlab, destacando que, si bien los términos y condiciones de servicio de la herramienta se apegan de manera genérica a las disposiciones aplicables en materia de propiedad intelectual, protección de datos personales y protección al consumidor, debe realizarse una dictaminación técnico-informática para garantizar que no se recurre al uso de tecnologías o técnicas que pudieran implicar algún tipo de responsabilidad.
Derivado de la opinión de la Dirección General de Asuntos Jurídicos, re realizará una revisión en conjunto con la Dirección General de Investigación y Verificación del Sector Privado para corroborar el alcance del proyecto.
Se realizaron los ajustes derivados de los comentarios de la Dirección de Facilitación del Sector Público. 
El borrador de las "Recomendaciones de Seguridad de Datos Personales en el Proceso Penal Acusatorio" se envió al Instituto Nacional de Ciencias Penales (INACIPE) para recibir retroalimentación.
Se cuenta con la impresión y encuadernación del Decálogo de Protección de Datos Personales para la niñez.
Se cuenta con la impresión y encuadernación del primer tiraje de la Guía de protección de datos personales en lenguas de los pueblos originarios de México. Se ha comenzado con la distribución del material.
Con relación al Concurso para ser Comisionada y Comisionado Infantil y formar parte del Pleno Niñas y Niños 2022, se concluyó dicho proyecto con la premiación que se llevó a cabo el 8 de septiembre de 2022.
Con relación al evento en conmemoración del Día internacional de protección de datos personales 2022, se concluyó en el primer trimestre del año. Con relación a la organización del Día Internacional de Protección de Datos Personales 2023, se tiene definido el tema y se cuenta con el micrositio. La DGPAR continúa trabajando en la logística para la celebración del evento, tanto en la dinámica general, propuesta de programa, así como los diversos conferencistas y ponentes a participar en esta edición.
Durante 2022 se atendieron 76 consultas especializadas, 38 asesorías y 3 opiniones técnicas.
Se hace la aclaración que durante el segundo trimestre deben contabilizarse 25 consultas en vez de 23 y en el tercer trimestre 19 en vez de 18. Asimismo, en el tercer trimestre deben contabilizarse tres opiniones técnicas en vez de dos.
En el periodo comprendido del 10 de enero al 22 de diciembre de 2022 se atendieron las solicitudes de auditorías voluntarias que dieron origen a los siguientes expedientes:
• SC03S.SE19.001/22 Fiscalía General de la República
• SC03S.SE19.002/22 Registro Nacional de Población e Identidad de la Secretaría de Gobernación RENAPO
• SC03S.SE19.003/22 Registro Nacional de Población e Identidad de la Secretaría de Gobernación RENAPO
• SC03S.SE19.004/22 Registro Nacional de Población e Identidad de la Secretaría de Gobernación RENAPO
• SC03S.SE19.005/22 Registro Nacional de Población e Identidad de la Secretaría de Gobernación RENAPO
• SC03S.SE19.006/22 Registro Nacional de Población e Identidad de la Secretaría de Gobernación RENAPO
•  SC03S.SE19.007/22 Instituto Nacional de Neurología y Neurocirugía de Manuel Velasco Suárez
• SC03S.SE19.008/22 Instituto Nacional de Rehabilitación Luis Guillermo Ibarra Ibarra
Durante 2022 se impartieron 37 cursos en diversos temas los cuales versan en seguridad de datos personales, auditorías voluntarias, aviso de privacidad, así como autorregulación y mejores prácticas.
</t>
  </si>
  <si>
    <t xml:space="preserve">DGCSG: realizó 6 de las 7 actividades programadas en la Política General de Comunicación Social, en el caso especifico, la actividad relacionada con aplicación de la Encuesta de Percepción Ciudadana 2022 (ENPC-2021) no fue ejecutada, toda vez que al ser un instrumento de medición nacional dividido por regiones, algunas conservaron las medidas para evitar los contagios virus SARS-CoV-2, situación que no permitió ejecutar el instrumento de investigación.
El regreso escalonado a las actividades laborales para evitar el contagio del virus SARS-CoV-2 de los colaboradores del INAI  no permitieron ejecutar los instrumentos de investigación relacionados con el grado de identificación institucional entre el personal.
DGAI: Durante 2022,  fueron realizadas dieciocho opiniones técnicas, las cuales fueron el punto de partida para la toma de decisiones en las diversas reuniones celebradas en los del Consejo Directivo de la RTA, la ICIC, OCDE y ALA.
Con el objetivo de conocer la experiencia obtenida durante las visitas técnicas realizadas durante el ejercicio 2022 en el INAI, fueron aplicados cuestionarios a cada una de las delegaciones invitadas de acuerdo con lo siguiente:
1 Cuestionario para la mejora, planeación y desarrollo correspondientes a la visita técnica de la Secretaría de Integridad Pública de Perú 
2 Cuestionario para la mejora, planeación y desarrollo correspondientes a la visita técnica de la Autoridad Nacional para la Protección de Datos y Libertad de Información de Hungría 
3 Cuestionario para la mejora, planeación y desarrollo correspondientes a la visita técnica de cooperación de la Secretaría de Transparencia y Lucha Contra la Corrupción de Honduras
4 Cuestionario de satisfacción para la mejora, planeación y desarrollo correspondientes a la visita técnica de cooperación del Ministerio de Justicia de Paraguay .
DGGIE: Se realizaron acciones de vinculación con la Asociación Latinoamericana de Archivos (ALA) como parte de la estrategia nacional e internacional del INAI, en materia de gestión documental y archivos:
1) Curso “Elaboración e Implementación del Plan de Preservación Digital” (24 y 25 febrero 2022)
2) Curso “Transparencia, Innovación Gubernamental y Archivos” (8 y 9 marzo 2022)
3) Curso "Introducción a los Estudios de Usuarios de Archivos" (30 marzo 2022)
4) Curso "Guía modelo para una adecuada eliminación de originales por sustitución de soporte en los países de Iberoamérica" (28 abril 2022)
5) Curso "Riesgos Laborales en Archivos desde un enfoque Normativo" (19 y 20 de mayo 2022)
6) Curso "Los modelos de madurez como herramienta para planificar y evaluar la gestión documental" (2 junio 2022)
7) Curso “Archivos y Didáctica de la Historia” (28 y 29 julio 2022) 
8) Curso "Privacidad y protección de datos personales: vinculación con los archivos" (13 y 14 agosto 2022)
9) Curso “Introducción a los procesos archivísticos: Clasificación, Evaluación y Descripción” (30 y 31 agosto 2022)
10) Curso "Privacidad y protección de datos personales: vinculación con los archivos" (13 y 14 septiembre 2022)
11) Curso “Los archivos en el siglo 21. Un panorama general” (03 y 04 noviembre 2022)
12) Curso “Tratamiento archivístico de documentos vinculados a graves a violaciones a los derechos humanos: entre la identificación y la urgencia” (29 nov. y 01 dic. 2022)
13) Renovación de la adhesión con ICA (Consejo Internacional de Archivos) (28 junio 2022).
14)  Renovación de la adhesión con AMBAC (Asociación Mexicana de Bibliotecarios AC (11 febrero 2022). Así mismo, se renovaron las membrsias  con la ALA (Asociación Latinoamericana de Archivos) (14 oct. 2022) y SAA (Society of American Archivists) (07 dic. 2022)
DGC: De acuerdo con la Evaluación de enseñanza aprendizaje en las 81 acciones de capacitación ejecutadas en materia de; (32) Introducción a la LFPDPPP (7) Taller de Análisis de la LFPDPPP y su Reglamento en Materia de Medidas de Seguridad de Datos Personales, (19) Taller de Aviso de Privacidad, (8) Taller de Ejercicio de Derechos ARCO, (6) Taller de Esquemas de Autorregulación, (9) Taller sobre Guía para implementar un Sistema de Gestión de Seguridad de DP, se reportó un óptimo aprovechamiento de los contenidos impartidos; es decir, a partir del acompañamiento en el proceso de enseñanza se superó el grado de aprendizaje esperado por parte de los participantes. La opinión de los participantes respecto al desempeño del instructor, el objetivo y contenido de los cursos, así como la utilidad y oportunidad, fueron evaluados satisfactoriamente por un total de 5,367 participantes, en las 81 acciones de capacitación ejecutadas, 49 acciones de capacitación básica y 32 acciones de capacitación especializada.
La evaluación de enseñanza aprendizaje, que resultó de las 247 acciones de capacitación impartidas en materia de transparencia, acceso a la información, protecciónde datos personales, y temas afines, reporta un óptimo aprovechamiento. Es importante precisar, que durante el segundo semestre se llevaron a cabo un total de 84 acciones de capacitación en lugar de 83 reportadas en su momento.
La Evaluación de Calidad que las personas participantes llevaron a cabo en 246 de 247 acciones de capacitación que fueron impartidas en la modalidad presencial en línea síncrona, resultó positiva en lo que concierne al desempeño de las personas instructoras, así como al contenido y desarrollo de las acciones de capacitación. Durante el tercer trimestre no se cuenta con datos de la evaluación de calidad en una acción de capacitación, debido a que los participantes no la realizaron.
Con relación a la meta establecida, se obtuvo un incremento, lo que representa una ejecución adecuada de las actividades previstas, infiriéndose el buen aprovechamiento académico por parte de los participantes en las acciones de formación educativa impulsadas por el Instituto. 
Los sujetos regulados y autorregulados que se incorporaron al Programa de Capacitación, Aliados INAI por la Protección de Datos Personales, cumplieron satisfactoriamente la meta de participantes a capacitar en materia de protección de datos personales en posesión de los particulares, establecida en sus Programas de Capacitación 2022, mismos que incorporaron la capacitación impartida con la oferta permanente de capacitación presencial y en línea síncrona del INAI, así como con recursos propios de los sujetos regulados.
DGPVS: Se sobre pasa la meta toda vez que se alcanza una mayor calificación en la satisfacción de los usuarios del CAS. Se impartieron talleres de sensibilización de DAI y DPDP a las instituciones académicas, OSC, iniciativa privada y público en general. Se impartieron talleres de sensibilización de DAI y DPDP a las instituciones académicas, OSC, iniciativa privada y público en general.
DGGAT: Durante el ejercicio 2022, la política de Gobierno Abierto implementada derivó en lo siguiente: 
- 71 municipios que se adhirieron a la Estrategia Co-creación desde lo Local desde la perspectiva de municipio abierto y los cuales se describen a continuación: - Bacalar, Quintana Roo. - Othón P. Blanco, Quintana Roo. - Isla Mujeres, Quintana Roo. - 20 municipios del estado de Michoacán. - Chihuahua, Chihuahua. - 46 municipios de Guanajuato. - Tlajomulco de Zúñiga, Jalisco.
Por su parte, la Dirección General de Gobierno Abierto y Transparencia realizó un diagnóstico en materia de participación ciudadana con el Instituto del Fondo Nacional para los Trabajadores (INFONAVIT).
Durante el ejercicio 2022, la política de Transparencia Proactiva implementada derivó en lo siguiente: 
Se realizó el proceso de evaluación de 72 prácticas en materia de Transparencia Proactiva, provenientes de 41 dependencias de la APF durante 2022. Adicionalmente, los Organismos Garantes Locales implementaron 5 políticas de Transparencia Proactiva acordes con las acciones señaladas en los Lineamientos para determinar los catálogos y publicación de información de interés público y la emisión y evaluación de políticas de transparencia proactiva: Chihuahua, Estado de México, Nuevo León, Oaxaca y Zacatecas. Se generó un cuestionario con el fin de dar seguimiento y evaluación de las políticas, estrategias y acciones de transparencia proactiva  de los SO, lo que derivó en el Informe de Verificación en Materia de Transparencia Proactiva 2022, presentado en el pleno del INAI en la sesión del 20 de diciembre del 2022.
DGPAR: Durante el 2022 se registraron 41 solicitudes al Registro de Esquemas de Autorregulación Vinculante, se registraron cero inscripciones en el Registro de esquemas de mejores prácticas y se inscribieron 39 proyectos al Premio de Innovación y Buenas Prácticas 2022. Por su parte, durante el 2021, se registraron 31 solicitudes al Registro de Esquemas de Autorregulación, se tuvieron cero inscripciones al Registro de Esquemas de Mejores Prácticas y se inscribieron 14 proyectos al Premio de Innovación y Buenas Prácticas 2021. 
</t>
  </si>
  <si>
    <t>Sumatoria ponderada = (Promedio de avance cumplimiento de doce unidades administrativas del OE 1 * 0.46) +
(Promedio de avance cumplimiento de ocho unidades administrativas del OE 2 * 0.30) +
(Promedio de avance cumplimiento de tres unidades administrativas del OE 3 * 0.12) +
(Promedio de avance cumplimiento de tres unidades administrativas del OE 4 * 0.12)</t>
  </si>
  <si>
    <t>Promedio del avance de cumplimiento de las unidades administrativas alineadas al Objetivo Estratégico Uno a nivel Propósito.</t>
  </si>
  <si>
    <t>Las personas en el territorio mexicano ejercen de manera óptima los derechos de acceso a la información y de protección de datos personales.</t>
  </si>
  <si>
    <t>Promedio de avance de cumplimiento Propósito = (Porcentaje de avance DGE + Porcentaje de avance DGEALSUPFM + Porcentaje de avance DGEPPOED + Porcentaje de avance DGEOAEFF + Porcentaje de avance DGEPLJ + Porcentaje de avance DGEAPCTA + Porcentaje de avance DGNC + Porcentaje de avance DGPDS + Porcentaje de avance DGIVSP + Porcentaje de avance DGEIVSP + Porcentaje de avance DGAP + Porcentaje de avance DGCR) / 12</t>
  </si>
  <si>
    <t>Promedio del avance del cumplimiento de la suma total de los procesos y/o acciones realizadas por las  unidades administrativas alineadas al cumplimiento del Objetivo Estratégico Uno.</t>
  </si>
  <si>
    <t>Los procesos y acciones emprendidos por las unidades administrativas del INAI culminan en la generación de bienes y servicios, que contribuyen al cumplimiento de los derechos de acceso a la información y de protección de datos personales en el territorio nacional.</t>
  </si>
  <si>
    <t>Promedio de avance de cumplimiento Componente = (Porcentaje de avance DGE + Porcentaje de avance DGEALSUPFM + Porcentaje de avance DGEPPOED + Porcentaje de avance DGEOAEFF + Porcentaje de avance DGEPLJ + Porcentaje de avance DGEAPCTA + Porcentaje de avance DGNC + Porcentaje de avance DGPDS + Porcentaje de avance DGIVSP + Porcentaje de avance DGEIVSP + Porcentaje de avance DGAP + Porcentaje de avance DGCR) / 12</t>
  </si>
  <si>
    <t>Promedio del avance del cumplimiento de la suma total de las actividades realizadas por las  unidades administrativas alineadas al cumplimiento del Objetivo Estratégico Uno.</t>
  </si>
  <si>
    <t>Desarrollo, implementación y gestión de las actividades que contribuyen a garantizar el ejercicio óptimo de los derechos de acceso a la información pública y de protección de datos personales.</t>
  </si>
  <si>
    <t>Promedio de avance de cumplimiento Actividad = (Porcentaje de avance DGE + Porcentaje de avance DGEALSUPFM + Porcentaje de avance DGEPPOED + Porcentaje de avance DGEOAEFF + Porcentaje de avance DGEPLJ + Porcentaje de avance DGEAPCTA + Porcentaje de avance DGNC + Porcentaje de avance DGPDS + Porcentaje de avance DGIVSP + Porcentaje de avance DGEIVSP + Porcentaje de avance DGAP + Porcentaje de avance DGCR) / 12</t>
  </si>
  <si>
    <t>DGA: La meta planteada para este indicador se cumplió debido al avance de las prácticas e instrumentos de la gestión para resultados del Instituto. Los avances en los pilares son: 1) Planeación orientada a resultados: 4.33 2) Presupuesto por resultados: 4.58 3) Gestión financiera, auditoría y adquisiciones: 4.97 4) Gestión de programas y proyectos: 1.80 5) Seguimiento y evaluación: 4.05 6) Asuntos jurídicos: 4.00.
DGE: Los resultados de las cuatro dimensiones que se valoran por parte del INAI se comportaron dentro de los parámetros esperados para el ejercicio 2022, lo cual hizo posible que el Índice de aumento y dispersión superara ligeramente la meta anual programada. Cabe considerar que este resultado es un dato preliminar, en virtud de que la información de la dimensión Acciones de Capacitación fue proporcionado con fecha de corte 30 de noviembre de 2022. Por otro lado se realizaron ajustes a los componentes y metodología de evaluación en la dimensión Acciones de Capacitación, toda vez que se busca mejorar la precisión de sus instrumentos de verificación. 
DGEALSUPFM: Los resultados de las cuatro dimensiones que conforman el ICCOT se comportaron dentro de los parámetros esperados para el ejercicio 2022, lo cual hizo posible que superara ligeramente la meta anual programada. Cabe considerar que este resultado es un dato preliminar, en virtud de que la información de la dimensión Acciones de Capacitación fue proporcionado con fecha de corte 30 de noviembre de 2022.
Por otro lado se realizaron ajustes a los componentes y metodología de evaluación en la dimensión Acciones de Capacitación, toda vez que se busca mejorar la precisión de sus instrumentos de verificación. 
DGEPPOED: Los resultados de las cuatro dimensiones que conforman el ICCOT se comportaron dentro de los parámetros esperados para el ejercicio 2022, lo cual hizo posible que superara ligeramente la meta anual programada. Cabe considerar que este resultado es un dato preliminar, en virtud de que la información de la dimensión Acciones de Capacitación fue proporcionado con fecha de corte 30 de noviembre de 2022.
Por otro lado se realizaron ajustes a los componentes y metodología de evaluación en la dimensión Acciones de Capacitación, toda vez que se busca mejorar la precisión de sus instrumentos de verificación.  
DGEOAEFF: Los resultados de las cuatro dimensiones que conforman el ICCOT se comportaron dentro de los parámetros esperados para el ejercicio 2022, lo cual, hizo posible que superara ligeramente la meta anual programada. Cabe considerar que este resultado es un dato preliminar, en virtud de que la información de la dimensión Acciones de Capacitación fue proporcionado con fecha de corte 30 de noviembre de 2022.
Por otro lado se realizaron ajustes a los componentes y metodología de evaluación en la dimensión Acciones de Capacitación, toda vez que se busca mejorar la precisión de sus instrumentos de verificación.
DGEPLJ: Los resultados de las cuatro dimensiones que conforman el ICCOT se comportaron dentro de los parámetros esperados para el ejercicio 2022, lo cual hizo posible que superara ligeramente la meta anual programada. Cabe considerar que este resultado es un dato preliminar, en virtud de que la información de la dimensión Acciones de Capacitación fue proporcionado con fecha de corte 30 de noviembre de 2022.
Por otro lado, se realizaron ajustes a los componentes y metodología de evaluación en la dimensión Acciones de Capacitación, toda vez que se busca mejorar la precisión de sus instrumentos de verificación.  
DGEAPCTA: La variación entre lo programado y lo alcanzado, se debe a que, a diferencia del ejercicio anterior, ahora se obtuvo una calificación para la dimensión de Capacitación, por lo que impacto positivamente en el cálculo final. Asimismo, el comportamiento de las tres dimensiones restantes fue óptimo a lo esperado, por lo que hay un efecto positivo de las acciones realizadas en el cumplimiento de las obligaciones de transparencia y acceso a la información. 
DGNC: Se incidió en 3 tratamientos intensivos o relevantes respecto de los informes de las recomendaciones no vinculantes, donde se advierte que los responsables realizaron diversas acciones a fin de atender las mismas. Destacan por parte del SESNA respecto a la Plataforma Digital Nacional (PDN) la implementación de diversas estrategias para el análisis y evaluación de riesgos informáticos y de seguridad de la información; se modificaron los avisos de privacidad, se incluyó en el portal de la PDN. Por lo que respecta a SEGOB sobre el Instructivo Normativo de la CURP temporal para personas mexicanas repatriadas sin registro previo, se observa que se implementaron trabajos de traducción de la Clave única de Registro de Población para Personas Mexicanas Repatriadas a lenguas indígenas; se realizaron análisis de brecha y riesgos, así como modificaciones en el aviso de privacidad en el que incluyeron el derecho a la portabilidad. Referente al INAI con motivo de la implementación de la FELINAI se advierte que se actualizó el documento de seguridad en consideración al análisis de riesgos y de brecha, así como eI Aviso de Privacidad Integral en el que se contempla los titulares pertenecientes a grupos vulnerables con la finalidad de garantizar su protección de acuerdo a dichos perfiles.
DGIVSP: De los 78 procedimientos de imposición de sanciones concluidos en el ejercicio,13 tuvieron su origen en un procedimiento de protección de derechos y 65 en un procedimiento de verificación.
La meta se rebasó en 13.64% al quedar el indicador de días utilizados para la atención integral desde su inicio hasta la resolución del procedimiento de imposición de sanciones en 119.17 días
DGPDS: De los 78 procedimientos de imposición de sanciones concluidos en el ejercicio,13 tuvieron su origen en un procedimiento de protección de derechos y 65 en un procedimiento de verificación.
La meta se rebasó en 13.64% al quedar el indicador de días utilizados para la atención integral desde su inicio hasta la resolución del procedimiento de imposición de sanciones en 119.17 días
DGAP: Con este resultado y con independencia de las particularidades que cada asunto puede presentar en las diferentes etapas del procedimiento (admisión, sustanciación y notificación), de forma global, los recursos de revisión se concluyen (hasta la notificación de la resolución al recurrente), antes del vencimiento de los plazos legales. Esta métrica evidencia que los mecanismos implementados para detectar y evitar el rezago son funcionales en pro de la legalidad y de la defensa de los derechos de acceso a la información y protección de datos personales. 
Cabe aclarar, que el indicador no está diseñado para medir el porcentaje de eficacia como lo dice el nombre del indicador; más bien, este indicador debe medir índice de eficacia, lo cual no resulta incongruente al obtener un resultado por encima del 100; por el contrario, el resultado obtenido evidencia la eficacia en el proceso global de sustanciación, resolución y notificación, ya que los recursos se están concluyendo en un plazo menor el legalmente establecido.
DGCR: Se llevaron a cabo las acciones programadas para lograr la meta planteada</t>
  </si>
  <si>
    <t>DGA: La Dirección General de Administración realizó la encuesta anual de satisfacción sobre los servicios que prestó durante el año 2022 mediante 21 reactivos que reflejan la percepción que al interior del INAI existe respecto al quehacer de la DGA y sus áreas, considerando los servios financieros, de recursos materiales y servicios generales, así como de recursos humanos donde se incluye la atención médica y psicológica.
DGE: Los resultados de las cuatro dimensiones que conforman el ICCOT se comportaron dentro de los parámetros esperados para el ejercicio 2022, lo cual hizo posible que superara ligeramente la meta anual programada. Cabe considerar que este resultado es un dato preliminar, en virtud de que la información de la dimensión Acciones de Capacitación fue proporcionado con fecha de corte 30 de noviembre de 2022. Por otro lado se realizaron ajustes a los componentes y metodología de evaluación en la dimensión Acciones de Capacitación, toda vez que se busca mejorar la precisión de sus instrumentos de verificación.
DGEALSUPFM: Dado que se tomó como línea base los datos correspondientes al ejercicio 2019 y el nivel cumplimiento de los sujetos obligados ha venido aumentando sugnificativamente, luego entonces se registró una gran variación en este indicador. Lo anterior nos obliga a establecr una nueva línea base para el ejercicio 2023.
DGEPPOED: Se llevarona acabo las acciones necesarias para que los sujetos obligados a cargo de la Dirección General de Enlace con Partidos Políticos, Organismos Electorales y Descentralizados conocen sus áreas de oportunidad para el cumplimiento de las obligaciones de transparencia y acceso a la información pública que se establecen en el marco normativo, a traves de las accions de acopañamiento realizadas previstas en el Programa Anual de Acompañamiento Institucional.
DGEOAEFF: Durante el ejercicio 2022 se logró mantener el nivel de cumplimiento de los sujetos obligados en el ámbito de competencia de la Dirección General de Enlace en las dimensiones de Portales de Transparencia y Respuesta a Solicitudes información, por lo que corresponde a la dimensión de Capacidades Institucionales de Unidades de Transparencia, se presenta un nivel de cumplimiento mayor respecto de año inmediato anterior. La estrategia de acompañamiento implementada por esta Dirección General de Enlace permitió dar cobertura a la totalidad del padrón de sujetos obligados de su competencia.
DGEPLJ: Durante el ejercicio 2022, esta Dirección General de Enlace con los Poderes Legislativo y Judicial cumplió con la cobertura de acompañamiento a los sujetos obligados a su cargo. Asimismo, los sujetos obligados competencia de esta unidad administrativa lograron un adecuado resultado en las dimensiones portales de transparencia, atributos de respuestas a solicitudes de información y capacidades institucionales de las Unidades de Transparencia, de conformidad con lo dispuesto en el Programa Anual de Verificación y Acompañamiento Institucional 2022. Es importante precisar que los datos relativos a las dimensiones referidas, fueron proporcionados por la Dirección General de Evaluación.
DGEAPCTA: Con la realizaciónn de las actividades programadas se logró impactar en el desempeño de los sujetos obligados de la Administración Pública Centralizada y Tribunales Administrativos para cumplir con sus obligaciones de transparencia y acceos a la información, es por ello que hay un aumento significativo respecto de lo programado. 
DGNC: Se cumplió satisfactoriamente la meta prevista al incidir en 8 instrumentos normativos: 1. Acuerdo mediante el cual se aprueban las modificaciones a los Lineamientos para el registro, emisión y uso de la firma electrónica del Instituto Nacional de Transparencia, Acceso a la Información y Protección de Datos Personales; a las políticas de certificación y a la declaración de buenas prácticas de certificación del Instituto Nacional de Transparencia, Acceso a la Información y Protección de Datos Personales presentado ante el Pleno;  2. Acuerdo mediante el cual se aprueban los Lineamientos para la Emisión de Criterios de Interpretación del Instituto Nacional de Transparencia, Acceso a la Información y Protección de Datos Personales y se determina iniciar la Tercera Época de Criterios de Interpretación presentado ante el Pleno; 3. Ficha sobre propuestas legislativas relativas a la reforma de la Ley Federal de Protección de Datos Personales en Posesión de los Particulares presentado ante una Ponencia; 4. Acuerdo mediante el cual se emiten los Lineamientos para la Práctica de Notificaciones por Estrados en el Instituto Nacional de Transparencia, Acceso a la Información y Protección de Datos Personales presentado ante el Pleno; 5. Anteproyecto de reformas y adiciones a la Ley Federal de Protección de Datos Personales en Posesión de los Particulares presentado ante la SPDP; 6. Reglamento que Regula las Sesiones del Pleno y Medios de Impugnación del Instituto Nacional de Transparencia, Acceso a la Información y Protección de Datos Personales emitiendo comentarios y observaciones por parte de la SPDP a la DGAJ; 7. Acuerdo mediante el cual se aprueban diversas modificaciones al Reglamento para la Organización y Funcionamiento de las Comisiones del Instituto de Transparencia, Acceso a la Información y Protección de Datos Personales presentado ante el Pleno y 8. Acuerdo mediante el cual el Pleno del Instituto de Transparencia, Acceso a la Información Pública y Protección de Datos Personales del Estado de México y Municipios, expide los Lineamientos para implementar los Procedimientos de Investigación y Verificación, así como la práctica de auditorías voluntarias a los responsables de la Ley de Protección de Datos Personales en Posesión de Sujetos Obligados del Estado de México y Municipios presentado ante el Pleno del INFOEM .
DGIVSP: Se alcanzó la meta programada. De los 103 procedimientos de verificación concluidos en 2022, en 6 no se instruyó el inicio de un procedimiento de imposición de sanciones.
DGPDS: Los procedimientos de protección de derechos y de imposición de sanciones, en promedio fueron atendidos en 48.95 días, lográndose cubrir la meta en un 93.22%
DGAP: El resultado obtenido fue de 89% de eficacia, lo que resulta ventajoso contra el 75% programado; no obstante, cabe precisar que al ser un indicador de nueva creación no se contaba con línea base para fijar una meta más ajustada a la realidad. 
Cabe precisar, para la fijación de la meta, se consideró que al momento de reportar este indicador, existirían muchos recursos ingresados en el último trimestre de 2022 que aún se encontrarían dentro del plazo legal para resolverse; de este modo si bien se consideraron esos recursos para fijar una meta de 75, no se previó que habría un gran número de recursos ingresados en el último trimestre que fueran desechados al momento del reporte anual, ya que este tipo de recursos son resueltos en muy poco tiempo; además, no se contempló el esfuerzo que las ponencias, la STP y la DGAP han puesto para que los recursos fluyan de la mejor manera posible en todo momento.
DGCR: Se llevaron a cabo las acciones programadas para lograr la meta planteada</t>
  </si>
  <si>
    <t>DGA: Se refleja el porcentaje de cumplimiento de la meta anual establecida en la atención a servicios humanos, materiales y financieros solicitados por las unidades administrativas del INAI a la Dirección General de Administración.
DGE: Se verificó la totalidad de la muestra de 371 Sujetos Obligados, sin embargo, dos sujetos obligados se dieron de baja del padrón después de haberse verificado inicalmente: 11008 Convenio de cooperación para la operación del Programa de Educación a Distancia y 21002 Instituto de Competitividad Turística.
Se verificó la totalidad de los 775 Sujetos Obligados que contaban con respuestas emitidas durante el periodo estipulado en el PAVAI 2022.
Dos organismos dejaron de ser sujetos obligados previo al inicio del levantamiento de la información, en tanto que otro más estuvo en huelga (Notimex). En tal virtud, estos organismos no fueron objeto de valoración.
Siete organismos dejaron de ser Sujetos Obligados previo al cálculo del Inidicador: Agencia de Servicios a la Comercialización y Desarrollo de Mercados Agropecuarios, Instituto Nacional de Desarrollo Social, Instituto Nacional del Emprendedor , Policía Federal, Pemex Etileno, Pemex Fertilizantes, Pemex Perforación y Servicios.
Se atendió la totalidad de las consultas realizadas por los Organismos Garantes
Se realizó el registro oportuno de la totalidad de sujetos obligados dictaminados.
Si bien la transición al SISAI 2.0  de la Plataforma Nacional de Transparencia ralentizó ligeramente la obtención de los datos y cambió la modalidad de consulta de la base, fue posible atender en su totalidad de la demanda de reportes estadísticos requeridos.
El comportamiento de recurrentes atípicos en algunos sujetos obligados incrementó de manera significativa el número de recursos de revisión interpuestos, lo cual desvió el indicador de la meta planteada. Específicamente dos recurrentes, con alrededor de 3,500 y 1,300 recursos interpuestos, impactaron la cifra de recursos por encima de la tendencia de años previos.
Aún cuando el número de recursos de revisión se incrementó notablemente, las resoluciones del Pleno del INAI se mantuvieron cercanas a la meta, con lo cual el Índice de Acceso a la Información se mantuvo dentro del rango estimado.
DGEALSUPFM: No hay variación anual
DGEPPOED: Se llevo a cabo la verifcación a las tres dimensiones que establece el PAVAI, tal como se señela en el mismo, tomando en consideración el ACUERDO mediante el cual se establece el calendario oficial de días inhábiles del Instituto Nacional de Transparencia, Acceso a la Información y Protección de Datos Personales, para el año 2022 y enero de 2023.
En el ejercicio 2022, se llevaron a cabo acciones de acompañamiento para 255 de un total de 255 sujetos obligados competencia de la Dirección General de Enlace con Partídos Políticos, Organismos Electorales y Descentralizados, dando seguimiento y acompañamiento a estos sujetos obligados para el cumplimiento de susu obligaciones en materia de trasnparencia (la cifra se sujetos oblogados competencia de esta Dirección General de Enlace se reprota, en el rubro anual, corresponde a la mas actualziada al momento  de relzar el reporte de metas y objetivos instItucionales).
DGEOAEFF: La Dirección General de Enlace realizó las actividades de verificación en sus tres dimensiones, las cuales se encuentran previstas en el Programa Anual de Verificación y Acompañamiento Instituciona para el cumplimiento de las obligaciones en materia de acceso a la información y transparencia por parte de los sujetos obligados del ámbito federal publicado, correspondientes al ejercicio 2022 (PAVAI), en un plazo menor al establecido en el referido Programa Anual, lo que se traduce en un aumento en el nivel de eficiencia en el plazo en el que se realizan las verificaciones.
Es importante mencionar que el PAVAI sufrió una modificación misma que fue publicada en el DOF el 13 de septiembre de 2022, en dicha modificación se adicionaron días para concluir el proceso de verificación, sin embargo, esta dirección en la fecha antes referida ya había realizado todas las notificaciones de resultados de los sujetos obligados verificados, por lo que dicha verificación se llevo con forme los plazos establecidos en el PAVAI publicado el 21 de diciembre de 2021.
La estrategia de acompañamiento implementada por esta Dirección General de Enlace permitió dar cobertura a la totalidad del padrón de sujetos obligados de su competencia.
DGEPLJ: Se logró llevar a cabo la verificación de las dimensiones de Portales de Obligaciones de Transparencia, Atributos de las Respuestas y Capacidades de Unidades de Transparencia, en un menor plazo al establecido en el Programa Anual de Verificación y Acompañamiento Institucional 2022.
En el ejercicio 2022, la Dirección General de Enlace con los Poderes Legislativo y Judicial generó una cobertura permanente con los sujetos obligados a su cargo.
DGEAPCTA: Se concluyó la verificación de las tres dimensiones en un periodo de 20 días hábiles antes de lo programado en el Programa Anual de Verificación 2022, que en comparación del ejercico anterior, se redujeron 3 días en dicho proceso.
Se realizaron actividades de acompañamiento a la totalidad de sujetos obligados de la Dirección General de Enlace con la Admnistración Pública Centralizada y Tribunales Administrativos. Cabe señalar que se reportan 54 Unidades de Transparencia, que a través de ellas se atienden a los 204 sujetos obilgados a cargo de la Dirección General, toda vez que existen 150 sujetos obligados indirectos que no cuentan con Unidad de Transparencia propia.
DGNC: Si bien, no se recibieron encuestas de experiencia y satisfacción de asesorías proporcionadas por esta Direccción General y por consiguiente no se obtuvo ninguna calificación, tampoco se presentaron incidencias que determinen una desatención, incumplimiento o queja por parte del consultante, lo que representa que el servicio de atención se realizó a entera satisfacción del consultante. 
Se cumplió con la meta anual prevista al desarrollar 2 proyectos normativos y  generar 47 opiniones internacionales en materia de protección de datos personales durante el ejercicio 2022.
DGISVP: Derivado de las restricciones que continuan como parte del protocolo de prevención de contagios por Covid, quedaban asuntos sin resolver en 90 días hábiles o menos, siendo que en durante el segundo semestre se agilizaron las gestiones para resolver los mismos; es por ello que de los 369 expedientes concluidos en el periodo, 239 fueron concluidos en 90 días hábiles o menos.
Derivado de las restricciones que continuan como parte del protocolo de prevención de contagios por Covid para llevar a cabo notificaciones, es que el resultado en el periodo se vio un poco afectado, ya que de las 59 verificaciones concluídas, 50 se llevaron a cabo en 100 días hábiles o menos.
DGPDS: La totalidad de los asuntos concluidos en los tres trimestres reportados (171 de protección de derechos y 71 de imposición de sanciones) se cerraron dentro de los plazos establecidos por la LFPDPPP
DGAP: La meta anual fue alcanzada; con esto, la Dirección General de Atención al Pleno contribuye en dar a conocer a las personas interesadas las determinaciones del Pleno en el menor tiempo posible.
La meta logró quedar un nivel aceptable. Para lograr esto, fue necesario concluir con la implementación de varias acciones encaminadas al fortalecimiento del procedimiento de notificación de resoluciones; lo que permitió revertir los resultados obtenidos en los dos primeros trimestres, mejorando progresivamente para efectos de lograr el cumplimento de la meta anual.
DGCR: Se llevaron a cabo las acciones programadas para lograr la meta planteada</t>
  </si>
  <si>
    <t xml:space="preserve">DGA: Se cumplieron las 4 etapas de implementación del Servicio profesional; se actualizaron los Lineamientos en materia de Recursos Humanos, Servicio Profesional y Personal de Libre Designación. Asimismo, se actualizó el Manual de Organización, la Descripción y Perfiles de Puestos, los Criterios académicos, laborales y de conocimiento que deberán observar las personas que ocupen puestos vacantes en el INAI.  Se inició con la detección de necesidades de capacitación y se generó el proyecto de Anexo Técnico para la contratación de capacitación en 2023. De igual forma se realizó y presentó el proyecto de Reglas para la celebración de concursos del Servicio Profesional y se cuenta con la siguiente documentación insumo que servirá para la implementación del servicio: acta de entrevista, acta de fallo, aviso de privacidad, cédula de resultados, guía para la entrevista por competencias, listado de asistencia a entrevistas.
Con base en el diagnóstico de necesidades de capacitación, se impartieron 15 cursos atendiendo los intereses que las personas servidoras públicas manifestaron y se agregaron 2 sobre igualdad de género y acoso laboral.
En el año que se reporta, la Dirección de Recursos Financieros atendió 4372 servicios relativos a pago a proveedores, reembolsos y viáticos, de un total de 4372 servicios solicitados.
Es de destacar que la variación en la medición del primer trimestre corresponde a dispersiones que se solicitaron con anticipación y en apego a los lineamientos se atendieron en el periodo siguiente.
En el año que se reporta, la Dirección de Desarrollo Humano Y Organizacional atendió 503 servicios tales como altas, bajas y cambios de adscripción o de puesto de personal de estructura y, en su caso, de eventuales y honorarios, así como de prestadoras y prestadores de servicio social y de prácticas profesionales
En el año que se reporta, la Dirección de Recursos Materiales atendió el total de los 69 servicios solicitados relativos a procesos de adquisiciones de bienes y contratación de servicios, por adjudicación directa, invitación a cuando menos tres personas y licitación pública nacional y realizó las ampliaciones de contratos, así como los convenios específicos de colaboración solicitados.
DGE: Se generaron las cinco herramientas necesarias para esta dimensión. Se revisó la totalidad de las memorias técnicas de verificación. Se generaron las tres herramientas necesarias para esta dimensión. Se revisaron la totalidad de las memorias técnicas de verificación. Se generaron las tres herramientas necesarias para esta dimensión. Se revisaron las 364 memorias recibidas. Se generaron las dos herramientas necesarias para esta dimensión. Se recibieron consultas de 4 órganos garantes: Ciudad de México, Jalisco, Oaxaca y Tabasco. Conforme al procedimiento establecido se actualizó el padrón oportunamente. La demanda de reportes estadísticos fue más compleja, no obstante, se desarrollaron formas alternativas para extraer información de la base de datos de la Plataforma Nacional de Transparencia por lo cual pudo atenderse oportunamente en su totalidad. Se procesaron en su totalidad los formatos enviados oportunamente por los sujetos obligados. Se implementaron métodos alternos para procesar la información debido al cambio en el procedimiento de obtención de datos de la Plataforma Nacional de Transparencia. La dinámica en los requerimientos de reportes estadísticos generó la necesidad de actualizar con mayor frecuencia a la prevista las bases de datos. El porcentaje de solicitudes atendidas en los tiempos establecidos en la normatividad fue inferior al establecido en la meta probablemente debido al efecto de la rotación en el personal de las Unidades de Transparencia de los Sujetos Obligados.
DGEALSUPFM: Debido a que durante los 4 trimestres del año anterior se alcanzaron valores de 100% para el indicador, se superó la expectativa anual de 95%
DGEPPOED: En el ejercicio 2022, se llevó a cabo la verificación al cumplimiento de las 3 dimensiones de obligaciones de transparencia de 86 sujetos obligados competencia de la Dirección General de Enlace con Partidos Políticos, Organismos Electorales y Descentralizados para la dimensión de portales, 251 para la dimensión de respuestas a solicitudes de información y 111 para la dimensión de capacidades institucionales de las Unidades de Transparencia,  de un total de 86, 251 y 114 programados, respectivamente,  que prevé la muestra establecida por el programa anual de verificación correspondiente; 3 sujetos obligados no se verificaron al tratarse de sujetos obligados de nueva creación, los cuales cuentan con un periodo de 6 meses para la carga de información en el SIPOT de la PNT, en cumplimento de lo establecido por la normatividad en la materia.
Durante el ejercicio 2022, se recibieron un total de 152 denuncias por incumplimiento a obligaciones de transparencia interpuestas en contra de sujetos obligados competencia de la Dirección General de Enlace, de las cuales 137 proyectos de resolución fueron remitidos a la Secretaría de Acceso a la Información en un plazo menor al establecido por la normativa aplicable y 12 de las mismas se remitieron en el plazo establecido por la normativa aplicable. Es preciso mencionar que en el segundo trimestre se remitieron 3 proyectos de resolución posterior al plazo establecido en la norma, debido a las cargas de trabajo.
Durante el ejercicio 2022, se llevaron a cabo 15 modificaciones al Padrón de Sujetos Obligados del Ámbito Federal, relacionados con los sujetos obligados competencia de la Dirección General de Enlace con Partidos Políticos Organismos Electorales y Descentralizados.
Durante el ejercicio 2022, la Dirección General de Enlace con Partidos Políticos, Organismos Electorales y Descentralizados recibió un total de 1,141 consultas técnicas y normativas, de las cuales 1,111 fueron atendidas en plazo máximo de 15 días hábiles. Se llevaron cabo 16 asesorías especializadas de un total de 23 solicitadas.  Cabe señalar que las asesorías especializadas se agendan con base en las solicitudes de los sujetos obligados que son competencia de esta Dirección General, las cuales hacen llegar por medio de correo electrónico, además de una relación de temas a tratar, los cuales son el insumo por el que se guía principalmente la asesoría.
Durante el ejercicio 2022, se llevaron a cabo actividades para promover la cultura de la transparencia, de un total de 62 programadas. Las actividades que se realizaron se relacionan con las mesas permanentes de acompañamiento que ha establecido la Dirección General de Enlace con Partidos Políticos, Organismos Electorales y Descentralizados como acción permanente, en las cuales se atienen dudas por parte de los sujetos obligados competentes, referentes al cumplimiento de sus obligaciones en materia de transparencia
DGEOAEFF: La Dirección General de Enlace verificó el cumplimiento de los criterios de las obligaciones de transparencia de 79 sujetos obligados, se verificaron 1,914 respuestas a solicitudes de información correspondiente a 175 sujetos obligados y se notificaron 95 cuestionario de Capacidades Institucionales de las Unidades de Transparencia, lo anterior determinado por la muestra realizada por la Dirección General de Evaluación, conforme lo previsto en el Programa Anual de Verificación y Acompañamiento 2022.
En 2022 la Dirección General de Enlace con Organismos Públicos Autónomos, Empresas Paraestatales, Entidades Financieras, Fondos y Fideicomisos recibió 306 denuncias por posibles incumplimientos a obligaciones de transparencia. Del total de denuncias, 57 de éstas se sustanciaron en un plazo menor al establecido, el resto se tramitaron en el plazo establecido
Durante el 2022, se realizaron 13 Dictámenes de modificación al padrón de sujetos obligados en el ámbito de aplicación de la Dirección General de Enlace con Organismos Públicos Autónomos, Empresas Paraestatales, Entidades Financieras, Fondos y Fideicomisos
En 2022 la Dirección General de Enlace gestionó la atención de 1,686 consultas técnicas y normativas, de las cuales 1,677 se atendieron en un máximo de 15 días hábiles. La variación se debió al número de peticiones realizadas por los sujetos obligados, debido a intermitencias presentadas en el Sistema de Solicitudes de Acceso a la Información. Se llevaron a cabo 77 asesorías especializadas a los sujetos obligados del ámbito de competencia de la Dirección General de Enlace, entre las que se encuentran Lineamientos Técnicos Generales para la publicación, homologación y estandarización de la información; Obligaciones de Transparencia; Respuestas a solicitudes de información; Sistema de Solicitudes de Información y; Sistema de Comunicación con Sujetos Obligados.
La Dirección General de Enlace realizó 15 actividades específicas en 2022, entre ellas se encuentran reuniones de trabajo con BANXICO e INFONAVIT en el marco de los Convenios de Colaboración, así como reuniones de acompañamiento y asesoría en materia de transparencia proactiva promovidas por la Dirección General de Gobierno Abierto y Transparencia.
DGEPLJ: Durante el ejercicio 2022, se verificó a 18 sujetos obligados competencia de esta Dirección General de Enlace con los Poderes Legislativo y Judicial, atendiendo a lo establecido en el Programa Anual de Verificación y Acompañamiento Institucional 2022.
Durante el ejercicio 2022, en la Dirección General de Enlace con los Poderes Legislativo y Judicial se sustanciaron veinticinco denuncias por incumplimiento a obligaciones de transparencia, dentro de los plazos establecidos en la normativa aplicable. Incluso, en un plazo menor.
Durante el ejercicio 2022, la Dirección General de Enlace con los Poderes Legislativo y Judicial emitió un Dictamen de Alta de Sujeto Obligado, correspondiente al nuevo sujeto obligado denominado Comisión de Selección del Comité de Participación Ciudadana del Sistema Nacional Anticorrupción.
En el ejercicio 2022 se recibieron y gestionaron 679 consultas técnicas y normativas de los sujetos obligados de los Poderes Legislativo y Judicial, de las cuales se atendieron 670 en un plazo no mayor a 15 días hábiles. Asimismo, se proporcionaron 4 asesorías especializadas.
En el ejercicio 2022, la Dirección General de Enlace con los Poderes Legislativo y Judicial emprendió diversas actividades específicas para promover la cultura de la transparencia, acceso a la información y protección de datos personales con los sujetos obligados de los Poderes Legislativo y Judicial.
Se gestionó la participación del Magistrado Presidente del TEPJF en la revista "México Transparente" del SNT. Se diseñó e iniciaron las grabaciones del “Diplomado: Transparencia, protección de datos personales y justicia abierta. TEPJF e INAI”. Se gestionó y desarrolló el “Curso sobre Argumentación Jurídica”, que impartieron integrantes del Colegio de Secretarias y Secretarios de Estudio y Cuenta de la Suprema Corte de Justicia de la Nación. Se gestionó y desarrolló el curso “La perspectiva de género en la impartición de justicia”, organizado con el Consejo de la Judicatura Federal. Se elaboraron los proyectos editoriales para una publicación de Cuadernillos TEPJF-INAI; Cuadernillos en materia de Auditoría y Transparencia, ASF-INAI; y Cuadernillos SCJN-INAI.
También, los días 10 y 11 de noviembre de 2022, de manera semipresencial se desarrolló el Seminario Internacional de Justicia Constitucional y Parlamento Abierto, edición 2022. El Seminario tuvo como objetivo analizar los avances en materia de parlamento abierto y justicia abierta en México y en otros países. Particularmente, discutir la manera en que ambas prácticas se relacionan para fortalecer, de manera recíproca, la transparencia y la rendición de cuentas, en una democracia.
Derivado de los nuevos alcances del contenido esencial de los derechos fundamentales de acceso a la información y protección de datos personales, como de las posibilidades de ejercicio de las competencias de los sujetos obligados tratándose de la garantía o límites de esos derechos (por medio de la clasificación de la información), el INAI por conducto de la Dirección General de Enlace con los Poderes Legislativo y Judicial desarrolló a través de la Universidad de las Américas Puebla (UDLAP) el estudio "Observatorio de justicia abierta 2022: El INAI en la jurisdicción constitucional", el cual mediante 3 entregables (documento teórico-metodológico, aplicación de la metodología e informe ejecutivo) permitió identificar la evolución de criterios en esta materia de los órganos del Poder Judicial de la Federación (con excepción del Tribunal Electoral), así como el análisis estadístico sobre los diversos sentidos resolutivos de juicios de amparo, controversias constitucionales, acciones de inconstitucionalidad y recursos de revisión en materia de seguridad nacional, que han causado estado a partir de la autonomía constitucional del INAI.
DGEAPCTA: Se verificaron a la totalidad de los sujetos obligados programados durante el ejercicio. Se sustanciaron 166 denuncias en el plazo establecido mientras que 84 se sustanciaron en un tiempo inferior. Se realizaron 33 de movimientos de sujetos obligados de la Administración Pública Centralizada durante el ejercicio. Durante el año solo 21 consultas fueron atendidas en un periodo mayor al de 15 días hábiles. Durante el ejercicio se realizaron 4 actividades para promover una cultura de la transparencia con los sujetos obligados de la Administración Pública Centralizada
DGNC: Se cumplió la meta anual al atender en un 100% las consultas especializadas presentadas en materia de protección de datos personales durante 2022, al emitir 214 orientaciones técnicas.
Se cumplió satisfactoriamente la meta anual 2022 al emitirse 6 dictámenes recaídos de evaluación de impacto en la protección de datos personales,  3 opiniones técnicas respecto a tratamientos intensivos o relevantes, 4 opiniones de evaluación de impacto a la privacidad y 12 opiniones técnicas relacionadas con el seguimiento legislativo de iniciativas en datos personales y de aplicación normativa.
Se cumplió con la meta programada al desarrollar 2 propuestas normativas: 1. Acuerdo mediante el cual se aprueba la adición de un Título Décimo Primero a los Lineamientos Generales de Protección de Datos Personales para el Sector Público y la Modificación y adición de una fracción XXIX, recorriéndose la subsecuente en su orden, al artículo 25 y una fracción XII, recorriéndose la subsecuente en su orden, al artículo 42 del Estatuto Orgánico del Instituto Nacional de Transparencia, Acceso a la Información y Protección de Datos Personales publicado el 9 de marzo de 2022 en el DOF y 2. Acuerdo mediante el cual se aprueba la habilitación de la herramienta en línea INAI- EIPDP como medio para la presentación de los procedimientos establecidos en las disposiciones administrativas de carácter general para la elaboración, presentación y valoración de evaluaciones de impacto en la protección de datos personales publicado el 25 de febrero de 2022 en el DOF.
Se cumplió la meta anual con la revisión de 1900 resoluciones del Pleno del INAI en materia de protección de datos personales respecto al mismo número de resoluciones emitidas, con la finalidad de identificar posibles criterios de interpretación en materia de protección de datos personales de la Ley General de Protección de Datos Personales en Posesión de Sujetos Obligados y su normatividad derivada. Asimismo,  se revisó una totalidad de 300 resoluciones del Pleno del INAI del sector privado para de igual manera identificar posibles criterios de interpretación de la Ley Federal de Protección de Datos Personales en Posesión de los Particulares y su normatividad derivada.
Se cumplió con la meta anual al haber desarrollado 2 estudios durante el ejercicio 2022.
Se cumplió con la meta anual al haber generado 47 opiniones técnicas internacionales en materia de protección de datos personales.
DGIVSP: Se alcanzó la meta programada. De las 779 denuncias admitidas, 727 se admitieron en 5 días hábiles o menos. 52 denuncias se admitieron en más de cinco días hábiles debido a la complejidad del tema planteado en la denuncia, lo cual implicó un mayor tiempo para su análisis y admisión.
Se alcanzó la meta programada. De las 931 denuncias orientadas o reconducidas, 906 se realizaron en 10 días hábiles o menos. 14 denuncias se orientaron en más de diez días hábiles debido a la complejidad del tema planteado en la denuncia, lo cual implicó un mayor tiempo para su análisis.
Se alcanzó la meta programada. De las 193 notificaciones personales, todas se realizaron en 10 días hábiles o menos.
Se alcanzó la meta programada al realizar 403 análisis en 30 días o menos de los 442 que se realizaron en el periodo
Se alcanzó la meta realizando 12 reportes de monitoreo proactivo durante el año.
DGPDS: Se atendió a la totalidad de asuntos recibidos (1,856 documentos) por la Dirección General conforme a sus atribuciones, los cuales comprenden cualquier escrito recibido, ya sean oficios, promociones, memorándums, o requerimientos.
DGAP: La meta fue alcanzada, el 100% de los medios de impugnación ingresados al Instituto fueron turnados a las ponencias del mismo para que pudieran determinar su procedencia y, en su caso, sustanciar y dar solución a la / el particular. Con esta actividad, la Dirección General de Atención al Pleno apoya en la tramitación de medios de medios de impugnación de forma puntual.
El valor del indicador, se encuentra por encima de la meta estimada, esto es debido a que la mayoría de las notificaciones del periodo se realizaron por medio de la Plataforma Nacional de Transparencia (medio electrónico), lo que permite concluir que la Plataforma Nacional de Transparencia, se sigue consolidando como la herramienta de comunicación más efectiva entre el recurrente y el Instituto; por ende, resulta ser la más utilizada. 
Con independencia de lo anterior, si bien el indicador es de nueva creación y no se contó con línea base, se puede notar que los resultados de este indicador determinan la importancia que se da al procedimiento de notificación, de modo tal que éste se hace en el menor tiempo posible y en la modalidad elegida por el Recurrente.
La meta anual se cumplió en parte gracias a la implementación de la firma electrónica, ya que con esta herramienta se puede formalizar una cantidad mayor de documentos  en comparación con el procedimiento de firma autógrafa o la expedición de certificación de resoluciones.
La meta se alcanzó en su totalidad. A la fecha de corte, la totalidad de audios y versiones estenográficas de las sesiones del Pleno se encuentran disponibles en la página del Instituto. Con esto, la Dirección General de Atención al Pleno contribuye a brindar acceso al público en general respecto de las actuaciones del Pleno y de las ponencias, proporcionando la información de las sesiones del Pleno del Instituto.
La meta se alcanzó en su totalidad. En cuanto un Acuerdo es concretado se difunde en la página del Instituto. Con esta actividad, la Dirección General de Atención al Pleno colabora en la difusión de la información relacionada con las actuaciones del Pleno del Instituto.
La meta se alcanzó ya que los boletines estadísticos se elaboraron y difundieron dentro de los tres días hábiles posteriores de cada Sesión del Pleno. Con esto la Dirección General de Atención al Pleno contribuye en dar a conocer a las ponencias y demás áreas interesadas las estadísticas de las actividades esenciales.
DGCR: Se llevaron a cabo las acciones programadas para lograr la meta planteada. Se llevaron a cabo las acciones programadas para lograr la meta planteada. Se llevaron a cabo las acciones programadas para lograr la meta planteada. Se llevaron a cabo las acciones programadas para lograr la meta planteada. 
</t>
  </si>
  <si>
    <t>Suma ponderada del avance del cumplimiento de las unidades administrativas por Objetivo Estratégico.</t>
  </si>
  <si>
    <t>Promedio del avance de cumplimiento de las unidades administrativas alineadas al Objetivo Estratégico Tres a nivel Propósito.</t>
  </si>
  <si>
    <t>El INAI coordina eficazmente el Sistema Nacional de Transparencia y Protección de Datos Personales, y se mantiene como un miembro relevante del Sistema Nacional Anticorrupción, del Sistema Nacional de Archivos y demás colegiados que establezcan las normativas vigentes.</t>
  </si>
  <si>
    <t>Promedio de avance de cumplimiento Propósito = (Porcentaje de avance DGTI + Porcentaje de avance DGVCCEF + Porcentaje de avance DGTSNSNT) / 3</t>
  </si>
  <si>
    <t>Promedio del avance del cumplimiento de la suma total de los procesos y/o acciones realizadas por las  unidades administrativas alineadas al cumplimiento del Objetivo Estratégico Tres.</t>
  </si>
  <si>
    <t>Los procesos y acciones se ancaminan a la generación de bienes y servicios de la coordinación del Sistema Nacional de Transparencia y Protección de Datos Personales, así como ser miembro del Sistema Nacional Anticorrupción, del Sistema Nacional de Archivos y demás colegiados que establezcan las normativas vigentes.</t>
  </si>
  <si>
    <t>Promedio de avance de cumplimiento Componente = (Porcentaje de avance DGTI + Porcentaje de avance DGVCCEF + Porcentaje de avance DGTSNSNT) / 3</t>
  </si>
  <si>
    <t>Promedio del avance del cumplimiento de la suma total de las actividades realizadas por las  unidades administrativas alineadas al cumplimiento del Objetivo Estratégico Tres.</t>
  </si>
  <si>
    <t>Desarrollo, implementación y gestión de las actividades que contribuyen a coordinar el Sistema Nacional de Transparencia y Protección de Datos Personales, así como ser miembro del Sistema Nacional Anticorrupción, del Sistema Nacional de Archivos y demás colegiados que establezcan las normativas vigentes.</t>
  </si>
  <si>
    <t>Promedio de avance de cumplimiento Actividad = (Porcentaje de avance DGTI + Porcentaje de avance DGVCCEF + Porcentaje de avance DGTSNSNT) / 3</t>
  </si>
  <si>
    <t>DGPA: Se estimaron 40000 visitas entre los portales web de datos abiertos de la DGPA (Contrataciones Abiertas y DataCon) de los cuales en total se registraron 29162 visitas para consulta a los portales web.
El número esperado de personas que realizarían solicitudes de acceso a la información bajo el marco del PlanDAI, se proyectaba que fuera al menos el 50% (es decir, 1073) de las 2147 que habían establecido como meta de asistencia los Organismos garantes locales para la etapa de las jornadas de socialización. Referente a la concurrencia en dichos eventos, se superó la estimación pues se contó con 2707 personas. 
DGTI: Proyectos de nuevos sistemas o mejoras a sistemas sustantivos concluidos: Mejoras técnicas SIGEMI – SICOM parte 3 (RFCs de OG) - Parte 01, 09. Datos abiertos de obligaciones de transparencia, Mejoras Técnicas SISAI 2.0. (incluye  puntos 17, 21 del PT y 13 mejoras solicitadas por los OG) - Parte 01, Reingeniería del Sistema Precedentes, Buscador de Texto BIG DATA, Mejoras de la Arquitectura de la PNT (eliminación de Liferay) - FASE 1 y FASE 2, Mejoras Técnicas SISAI 2.0, Reingeniería de sistemas operativos red hat (Migración del sistema operativo Red Hat a otros sistemas operativos libres), Contrataciones de la DGTI programadas para el 2022, Migración y Pruebas de Base de Datos 19 a 21 de Oracle
DGVCCEF: La cobertura de promoción y vinculación se llevo a cabo en las 32 entidades federativas. El 87.5% del personal deseado de los Organismos garantes de las entidades federativas participaron en los Talleres de la RED Nacional por una Cultura de Transparencia. Los 32 Organismos garantes de las entidades federativas presentaron su programa estatal de capacitación con alcance nacional.
DGTSN: Durante el año 2022 el Consejo Nacional del SNT aprobó 14 acuerdos, de los cuáles la totalidad alcanzó su cumplimiento durante el año que se informa.</t>
  </si>
  <si>
    <t>DGPA: Sobre el total de sujetos obligados contemplados para implementar proyectos de datos abiertos, se contemplaron 43 instituciones. En 2022 se logró que 39 de ellos implementaran un proyecto de datos abiertos (Contrataciones Abiertas o Infraestructura Abierta). Las cuatro instituciones que no lograron implementar el proyecto de datos abiertos a pesar de haber manifestado interés formalmente durante las convocatorias, solicitaron su baja del proyecto durante el transcurso del año. El número total de sujetos obligados contemplados para implementar un proyecto de socialización, corresponde a aquellos Organismos garantes locales que manifestaron su interés por la vía formal (oficio) para participar en la política, es decir 30. Sin embargo, en las fases de implementación se recibieron 15 proyectos, lo que corresponde al 50% de lo esperado.
DGTI: Proyectos de TI ejecutados: Mejoras técnicas SIGEMI – SICOM parte 3 (RFCs de OG) - Parte 01, 09. Datos abiertos de obligaciones de transparencia, 10. Migración PNT de Liferay 7.1 al 7.3 (Portlets, base de datos y estructura base) - Parte 01, Mejoras Técnicas SISAI 2.0. (incluye  puntos 17, 21 del PT y 13 mejoras solicitadas por los OG) - Parte 01, Requerimientos a la Subdirección de Aplicaciones Web 2022 - Parte 01, Reingeniería del Sistema Precedentes, Business Intelligence Power BI, Actualización del Padrón de Sujetos Regulados, Actualización del Padrón de la herramienta EIPDP 2, Pizarras etapa 4, Buscador de Texto BIG DATA, Mejoras de la Arquitectura de la PNT (eliminación de Liferay) - FASE 1 y FASE 2, Mejoras Técnicas SISAI 2.0, Reingeniería de sistemas operativos red hat (Migración del sistema operativo Red Hat a otros sistemas operativos libres), Contrataciones de la DGTI programadas para el 2022, Migración y Pruebas de Base de Datos 19 a 21 de Oracle. 
DGVCCEF: La cobertura de la promoción y vinculación se llevo a cabo en las 32 entidades federativas. La cobertura de capacitación se realizó en las 32 entidades federativas. Se realizaron actividades de representación institucional en 11 entidades federativas.
DGTSN: Durante el año 2022, fueron reformados 2 instrumentos normativos 1) Lineamientos para la elección y/o reelección de Coordinaciones de Comisiones, de las Regiones y Coordinación de los Organismos Garantes de las Entidades Federativas y 2) Lineamientos Generales en materia de Clasificación y Desclasificación de Información, así como para la Elaboración de Versiones Públicas. Así mismo, se creó la estrategia de implementación de los dos Programas Nacionales del SNT (PROTAI y PRONADATOS) para su atención por parte de las Instancias del SNT.</t>
  </si>
  <si>
    <t>DGPA: En esta edición del PlanDAI participaron más entidades que en años anteriores, razón por la cual se capacitaron más personas, además toda la capacitación se realizó de manera virtual lo que permitió llegar a más personas. Se continuaron realizando labores de capacitación a diferentes grupos propuestos por los Organismos garantes locales e integrantes de Redes bajo la modalidad virtual, por ello, se optimizaron las capacidades institucionales y se formó a más personas interesadas en el tema.
DGTI: De un total de 8761 horas disponibles, hubo interrupciones que en su totalidad suman 155.87
DGVCCEF: En el año se realizaron 78 actividades de promoción y vinculación en coordinación con Organismos garantes y/o las Instancias del Sistema Nacional de Transparencia. En el año se llevaron a cabo 13 actividades de capacitación a servidores públicos en coordinación con los Organismos garantes locales y/o las Instancias del Sistema Nacional de Transparencia
DGTSN: Durante el año 2022 se recibieron, comentaron y ajustaron 25 Formatos de Reporte de Seguimiento de actividades comprometidas para el segundo semestre de 2021 por parte de las Instituciones integrantes del Sistema Nacional de Transparencia en el marco de los trabajos para la implementación de los Programas Nacionales del Sistema Nacional de Transparencia.
En la Primera Sesión Ordinaria del Consejo Nacional del SNT del 24 de marzo de 2022, se aprobaron por unanimidad en lo general los Programas Nacionales 2022-2026, con observaciones particulares de la ASF y el INEGI. En la Primera Sesión Extraordinaria del Consejo Nacional del SNT del 17 de mayo de 2022, se aprobaron por unanimidad en lo particular los mismos. Estos programas fueron publicados en el Diario Oficial de la Federación el 20 de junio y entraron en vigor el 21 de junio del presente año. 
Durante este periodo, se presentaron los Programas Nacionales 2022-2026 en 3 sesiones de Instancias (Región Sureste, Región Centro y Región Norte) y 1 reunión de trabajo de las Coordinaciones de las Instancias del SNT.
También, se recibieron 18 formatos de implementación de líneas de acción de los Programas Nacionales 2022-2026, por parte de las 11 Comisiones Ordinarias del SNT, 10 de PROTAI y 8 de PRONADATOS. Estos formarán parte de la implementación de los Programas Nacionales en el 2023.
Durante el año 2022 el Consejo Nacional del SNT aprobó 14 acuerdos, en todos ellos se realizaron acciones de acompañamiento necesario, para alcanzar su cumplimiento durante el año que se informa.</t>
  </si>
  <si>
    <t>DGPA: En el 2022 se realizaron 207 sesiones se sensibilización y asistencia técnica de las 185 que estaban programadas, y fueron solicitadas 7 sesiones por los implementadores.
DGTI: Número de solicitudes 5,932 (atendidas) de 5,999 (recibidas), Soportes PNT = 7,192 de 7,433, Soportes Micrositios = 673 de 673, Soportes a otros aplicativos del Instituto 68 de 68
Atención de requerimientos de desarrollo y mantenimiento de software: Mejoras técnicas SIGEMI – SICOM parte 3 (RFCs de OG) - Parte 01, 09. Datos abiertos de obligaciones de transparencia, 10. Migración PNT de Liferay 7.1 al 7.3 (Portlets, base de datos y estructura base) - Parte 01, Mejoras Técnicas SISAI 2.0. (incluye  puntos 17, 21 del PT y 13 mejoras solicitadas por los OG) - Parte 01, Requerimientos a la Subdirección de Aplicaciones Web 2022 - Parte 01, Reingeniería del Sistema Precedentes, Business Intelligence Power BI, Actualización del Padrón de Sujetos Regulados, Actualización del Padrón de la herramienta EIPDP 2, Pizarras etapa 4, Buscador de Texto BIG DATA, Mejoras de la Arquitectura de la PNT (eliminación de Liferay) - FASE 1 y FASE 2, Mejoras Técnicas SISAI 2.0.
Resguardo en cintas 12 de 12 Pruebas de seguridad 21 de 21, Herramientas de seguridad 38 de 38
DGVCCEF: En el año se coadyuvó en la realización de eventos de la Ruta de la Privacidad. La variación entre la meta programa y los eventos realizados se debe a la variación en las agendas de los Organismos garantes locales para sumarse a la iniciativa, en cuyo caso, los proyectos efectivamente realizados por ellos variarion de los proyectados inicialmente.
DGTSN: Durante el 2022 se presentó:
1) Segundo Informe Semestral 2021 del estado que guarda el Sistema Nacional de Transparencia, Acceso a la Información Pública y Protección de Datos Personales; 
2) el Informe de fin de gestión 2020 del Comisionado Francisco Javier Acuña Llamas, entonces Presidente del Sistema Nacional de Transparencia, Acceso a la Información y Protección de Datos Personales; 
3) el Informe Anual 2021 de la Presidenta del Sistema Nacional de Transparencia, Acceso a la Información y Protección de Datos Personales, Comisionada Presidenta Blanca Lilia Ibarra Cadena; y 
4) el Primer Informe Semestral 2022 del estado que guarda el Sistema Nacional de Transparencia, Acceso a la Información Pública y Protección de Datos Personales.</t>
  </si>
  <si>
    <t>El INAI impulsa el desempeño organizacional y promueve un modelo institucional de servicio público orientado a resultados, con un enfoque de derechos humanos y perspectiva de género.</t>
  </si>
  <si>
    <t>Promedio de avance de cumplimiento Propósito = (Porcentaje de avance DGAJ + Porcentaje de avance DGPDI + Porcentaje de avance DGA) / 3</t>
  </si>
  <si>
    <t>Promedio del avance del cumplimiento de la suma total de los procesos y/o acciones realizadas por las  unidades administrativas alineadas al cumplimiento del Objetivo Estratégico Cuatro</t>
  </si>
  <si>
    <t>Mediante los procesos y acciones que impulsen el desempeño organizacional y promover un modelo institucional de servicio público orientado a resultados con un enfoque de derechos humanos y perspectiva de género, los cuales generan bines y servicio.</t>
  </si>
  <si>
    <t>Promedio de avance de cumplimiento Componente = (Porcentaje de avance DGAJ + Porcentaje de avance DGPDI + Porcentaje de avance DGA) / 3</t>
  </si>
  <si>
    <t>Desarrollo, implementación y gestión de las actividades que contribuyen a promover el desempeño organizacional y un modelo institucional de servicio público orientado a resultados con un enfoque de derechos humanos y perspectiva de género.</t>
  </si>
  <si>
    <t>Promedio de avance de cumplimiento Actividad = (Porcentaje de avance DGAJ+ Porcentaje de avance DGPDI + Porcentaje de avance DGA) / 3</t>
  </si>
  <si>
    <r>
      <t xml:space="preserve">La meta planteada para el Índice de Gestión para Resultados con enfoque de derechos humanos y perspectiva de género (IGpR), que comparten las unidades administrativas DGAJ, DGPDI y DGA se cumplió debido al avance de las prácticas e instrumentos de la gestión para resultados del Instituto. Los avances en los pilares son:
1) Planeación orientada a resultados: 4.33
2) Presupuesto por resultados: 4.58
3) Gestión financiera, auditoría y adquisiciones: 4.97
4) Gestión de programas y proyectos: 1.80
5) Seguimiento y evaluación: 4.05
6) Asuntos jurídicos: 4.00
</t>
    </r>
    <r>
      <rPr>
        <sz val="9"/>
        <color indexed="10"/>
        <rFont val="Montserrat"/>
        <family val="0"/>
      </rPr>
      <t>DGA:</t>
    </r>
    <r>
      <rPr>
        <sz val="9"/>
        <color indexed="8"/>
        <rFont val="Montserrat"/>
        <family val="0"/>
      </rPr>
      <t>La meta planteada para este indicador se cumplió debido al avance de las prácticas e instrumentos de la gestión para resultados del Instituto. Los avances en los pilares son:
1) Planeación orientada a resultados: 4.33
2) Presupuesto por resultados: 4.58
3) Gestión financiera, auditoría y adquisiciones: 4.97
4) Gestión de programas y proyectos: 1.80
5) Seguimiento y evaluación: 4.05
6) Asuntos jurídicos: 4.00</t>
    </r>
  </si>
  <si>
    <r>
      <rPr>
        <sz val="9"/>
        <color indexed="10"/>
        <rFont val="Montserrat"/>
        <family val="0"/>
      </rPr>
      <t>DGAJ</t>
    </r>
    <r>
      <rPr>
        <sz val="9"/>
        <color indexed="8"/>
        <rFont val="Montserrat"/>
        <family val="0"/>
      </rPr>
      <t xml:space="preserve">: De 289 juicios de amparo concluidos en el año, 202 se resolvieron de forma favorable.  De 58 juicios de nulidad concluidos, 48 juicios fueron resueltos de forma favorable.
</t>
    </r>
    <r>
      <rPr>
        <sz val="9"/>
        <color indexed="10"/>
        <rFont val="Montserrat"/>
        <family val="0"/>
      </rPr>
      <t>DGPD</t>
    </r>
    <r>
      <rPr>
        <sz val="9"/>
        <color indexed="8"/>
        <rFont val="Montserrat"/>
        <family val="0"/>
      </rPr>
      <t xml:space="preserve">I: Durante el año 2022, el INAI contó con un total de 57 indicadores estratégicos (que en su gran mayoría se conformaron de los niveles Fin y Propósito). Del total, 46 alcanzaron o superaron la meta establecida (sin contar este mismo indicador), 3 no presentaron avance a causa todavía de la situación de emergencia sanitaria nacional (se cancelaron actividades que requerían contacto físico, como levantamiento de encuestas), y 2 presentarán avances en Cuenta Pública. Para el cálculo del indicador se tomó como referencia el número de Matrices de Indicadores para Resultados (MIR) identificadas como susceptibles de incorporar perspectiva de género para el ejercicio 2023, esto es: 24 de las 26 MIR que se reportan por parte de las Unidades Administrativas (se exceptúan: DGAP y DGCR). De las 24, en total 18 incorporaron cambios en el resumen narrativo, método de cálculo y/o descripción de las variables. Entre los cambios sugeridos se recomendó la incorporación de estadística desagregada por sexo, edad, nivel jerárquico, entre otros; incluir el enfoque de derechos humanos y perspectiva de género, identificar temas de brechas e inclusión. Asimismo, cabe destacar que la totalidad de las matrices se revisaron para que cumplieran con los criterios de lenguaje incluyente y no sexista. (Nota: Las Unidades faltantes son: DGAJ; DGA; DGAI; DGTI; DGPA, y DGIVSP). 
</t>
    </r>
    <r>
      <rPr>
        <sz val="9"/>
        <color indexed="10"/>
        <rFont val="Montserrat"/>
        <family val="0"/>
      </rPr>
      <t>DGA</t>
    </r>
    <r>
      <rPr>
        <sz val="9"/>
        <color indexed="8"/>
        <rFont val="Montserrat"/>
        <family val="0"/>
      </rPr>
      <t xml:space="preserve">:La Dirección General de Administración realizó la encuesta anual de satisfacción sobre los servicios que prestó durante el año 2022 mediante 21 reactivos que reflejan la percepción que al interior del INAI existe respecto al quehacer de la DGA y sus áreas, considerando los servios financieros, de recursos materiales y servicios generales, así como de recursos humanos donde se incluye la atención médica y psicológica. </t>
    </r>
  </si>
  <si>
    <r>
      <rPr>
        <sz val="9"/>
        <color indexed="10"/>
        <rFont val="Montserrat"/>
        <family val="0"/>
      </rPr>
      <t>DGAJ</t>
    </r>
    <r>
      <rPr>
        <sz val="9"/>
        <color indexed="8"/>
        <rFont val="Montserrat"/>
        <family val="0"/>
      </rPr>
      <t xml:space="preserve">: De 417 juicios notificados para comparecencia del INAI, se atendieron diligentemente 417 juicios. En 2022 se atendieron 9 juicios de nulidad, para gestión de la DGAJ, los 9 notificados (diferente al global de nulidadque son 36, 243 consultas atendidas en el 2022, 41 publicaciones en el DOF del 2022. Segundo semestre se recibieron 1,248 solicitudes, de las cuales 1,134 se entregó respuesta (terminal); esto se cuenta con 114 solicitudes en proceso. De 1,248 solicitudes recibidas, 1,080 fueron turnadas a las áreas; el restante es, 168 se trataron de Notorias incompetencias, por lo que no se turnó a ninguna unidad administrativa.Justificación: La diferencia (114) corresponde a solicitudes recibidas y turnadas a las áreas que aún se encuentran dentro del plazo legal para ser atendidas; por lo que, no puede considerarse como falta o incumplimiento. En el primer semestre, la Unidad de Transparencia (UT) recibió a través de su Comité de Transparencia (CT), 216 proyectos de resoluciones, que fueron discutidos y aprobados, y sobre de ellos se emite resolución. En el segundo semestre, la Unidad de Transparencia (UT) recibió la notificación de 10 resoluciones de recursos de revisión con instrucción, los cuales fueron gestionados y realizados.  En el segundo semestre, la Unidad de Transparencia (UT) recibió los resultados de la verificación vinculante al cumplimiento de las obligaciones de transparencia, correspondientes al 1er trimestre de 2022 (periodo evaluado). Se evaluó un total de 100 formatos, de los cuales, se advirtieron 38 posibles incumplimientos, mismos que fueron notificados a las unidades administrativas responsables y de los que se tiene constancia de haber sido atendidos. De los 301 juicios de amparo notificados para comparecencia del INAI, 301 fueron debidamente atendidos y gestionados en materia de acceso a la información (146 del primer semestre y 101 del segundo semestre).
</t>
    </r>
    <r>
      <rPr>
        <sz val="9"/>
        <color indexed="10"/>
        <rFont val="Montserrat"/>
        <family val="0"/>
      </rPr>
      <t>DGPD</t>
    </r>
    <r>
      <rPr>
        <sz val="9"/>
        <color indexed="8"/>
        <rFont val="Montserrat"/>
        <family val="0"/>
      </rPr>
      <t xml:space="preserve">I:Durante el ejercicio 2022, se realizó la Evaluación del Desempeño del ejercicio 2021, en el cual 22 de las 26 unidades administrativas del Instituto obtuvieron en las fichas técnicas del desempeño una valoración en rango óptimo o satisfactorio. La atención a las recomendaciones de mejora emitidas por la DGPDI, y atendidas por las unidades administrativas permitieron que el resultado obtenido fuera aceptable.
En 2022 la DDHGI elaboró o participó en la elaboración para la incorporación de la perspectiva de derechos humanos, género, igualdad y no discriminación de forma transversal en el instituto de los siguientes documentos: 
•Programa de Trabajo 2022 derivado del Convenio de Colaboración entre el INAI y el INMUJERES.
•Recopilación de Recomendaciones para la definición de la página web del INAI con un enfoque incluyente, no sexista y accesible. 
•Colaboración en la revisión y actualización de la normatividad del Comité de Ética: 
-Código de Ética del INAI;
-Código de Conducta del INAI; 
-Bases para la integración, organización y funcionamiento del Comité de Ética del INAI;
-Protocolo para la prevención, atención y remediación en materia de hostigamiento sexual y acoso sexual del INAI;
-Protocolo de actuación para la atención de denuncias, sugerencias y consultas ante el Comité de Ética del INAI;
-Formato de primer contacto que prevé el Protocolo en materia de hostigamiento y acoso sexual en el INAI;
-Protocolo para la prevención, atención y remediación de la violencia laboral del Instituto Nacional de Transparencia, Acceso a la Información y Protección de Datos Personales.
•Colaboración en la revisión y actualización de los Lineamientos de recursos humanos, a los cuales se les incluyó perspectiva de género y enfoque de derechos humanos y Revisión de las Reglas que deberán observarse en la realización de concursos para ingresar al servicio profesional del INAI. 
•Elaboración de los Lineamientos de Operación para la Subcomisión de Igualdad Laboral y No Discriminación en el INAI. 
•En colaboración con la Comisión de Derechos Humanos, Equidad de Género e Inclusión Social del SNT:
-Guía para el diseño de políticas públicas de transparencia y acceso a la información con enfoque basado en derechos humanos.
•Participación en la integración de la nueva edición de los Programas Nacionales (PROTAI y PRONADATOS) 2022-2026.
•En coordinación con la Unidad de Transparencia: Diagnóstico del Instituto Nacional de Transparencia, Acceso a la Información y Protección de Datos Personales para avanzar progresivamente en la garantía de las condiciones de accesibilidad, edición 2022.
•Revisión de las Reglas que deberán observarse en la realización de concursos para ingresar al servicio profesional del INAI. 
•Participación en la edición de México Transparente, revista digital del Sistema Nacional de Transparencia, publicaciones de mayo, julio y noviembre de 2022.
</t>
    </r>
    <r>
      <rPr>
        <sz val="9"/>
        <color indexed="10"/>
        <rFont val="Montserrat"/>
        <family val="0"/>
      </rPr>
      <t>DGA</t>
    </r>
    <r>
      <rPr>
        <sz val="9"/>
        <color indexed="8"/>
        <rFont val="Montserrat"/>
        <family val="0"/>
      </rPr>
      <t xml:space="preserve">:Se refleja el porcentaje de cumplimiento de la meta anual establecida en la atención a servicios humanos, materiales y financieros solicitados por las unidades administrativas del INAI a la Dirección General de Administración.
</t>
    </r>
  </si>
  <si>
    <r>
      <rPr>
        <sz val="9"/>
        <color indexed="10"/>
        <rFont val="Montserrat"/>
        <family val="0"/>
      </rPr>
      <t>DGAJ</t>
    </r>
    <r>
      <rPr>
        <sz val="9"/>
        <color indexed="8"/>
        <rFont val="Montserrat"/>
        <family val="0"/>
      </rPr>
      <t xml:space="preserve">: De los 301 juicios de amparo notificados para comparecencia del INAI, 301 fueron debidamente atendidos y gestionados en materia de acceso a la información (146 del primer semestre y 101 del segundo semestre). De los 116 juicios de amparo notificados para comparecencia del INAI, 116 fueron debidamente atendidos y gestionados en materia de PDPPP (56 del primer semestre y 60 del segundo semestre), De las 243 consultas que se realizaron en el 2022, 243 fueron desahogadas y puntualmente atendidas, de las 43 dictaminaciones solicitadas en el 2022, se emitieron 43 revisiones y dictámenes a convenios. En el Comité de Criterios se aprobaron 39 anteproyectos de criterios de interpretación, mismos que han sido remitidos para aprobación del Pleno del INAI. De las 41 solicitudes de publicación solicitadas en el DOF, se publicaron 41 solicitudes. En el segundo semestre, la (UT) recibió un total de 639 solicitudes; de las cuales, 110 fueron orientadas a otra autoridad (notoria incompetencia) y 529 fueron turnadas a las unidades administrativas del INAI para su debida atención. En el año se recibieron 2601 solicitudes, de las cuales en 2386 se entregó respuesta (terminal); En el año 2022, la (UT) recibió la notificación de admisión de 122 recursos de revisión interpuestos en contra de las respuestas del INAI; de los cuales 119 fueron gestionados hasta rendir alegatos. Los restantes se rindieron en periodos posteriores, la (UT) recibió la notificación de admisión de 122 recursos de revisión interpuestos en contra de las respuestas del INAI; de los cuales 122 son gestionados hasta su resolución. En 2022, la (UT) recibió la notificación de admisión de 28 denuncias por incumplimiento a las obligaciones de transparencia, mismas que fueron gestionadas y se rindieron los informes justificados correspondientes. La (UT) lleva registro de 28 áreas que cargan directamente información en el Sistema de Portales de Obligaciones de Transparencia, así como revisa, trimestralmente, que realicen la publicación, actualización y validación de la información. La (UT) lleva registro de 2 apartados, dentro de la página web del INAI, mismas que realiza y carga, de manera periódica (apartados: Unidad de Transparencia y Protección de Datos Personales). La (UT) lleva registro de 19 formatos de obligaciones de transparencia a cargo de la (DGAJ), así como de su correspondiente carga en el (SIPOT). Durante el 2022 se completo la integración y presentación de los instrumentos, manteriales y demás documentos que acreditan el términos de los principales procesos en términos de planeación y seguimiento institucional.
Los documentos en cuestión son los siguientes:
- Programa Anual de Trabajo 2022
- Cuatro informes trimestrales de Sobre la situación económica, las finanzas públicas y la deuda pública del INAI, presentados ante la Secretaría de Hacienda y Crédito Público
- Proyecto de Presupuesto de Egresos del INAI para 2023
- Cuatro Reportes trimestrales Globales de Metas, Objetivos y Proyectos Especiales, presentados ante el Pleno del INAI
- Informe de la Cuenta Pública presentado ante la Secretaría de Hacienda y Crédito Público.
Las asesorías que fueron requeridas a lo largo del año abarcaron una diversidad de temáticas conforme los trimestres transcurrieron. Aquellos rubros que fueron más solicitados, figuran entre los siguientes temas:
- Programas PROTAI y PRONADATOS, Programa Anual de Trabajo 2022.
Durante el 2022 se llevó a cabo el "Taller sobre diseño, construcción y mejora de indicadores basados en la Metodología del Marco Lógico MML, y su evaluabilidad a través de los criterios CREMAA 2022", en el cual se impartieron las bases más importantes sobre la Gestión para Resultados y el Presupuesto basado en Resultados, a todas las personas servidoras públicas que fungen como enlaces con la DGPDI. Se logró que al menos una persona de cada una de las 26 unidades administrativas pudiera tomar el Taller y acreditar una calificación aprobatoria al término del mismo.
- Matrices de Indicadores para Resultados. 
- Modificaciones a la Matriz de Indicadores para Resultados del ejercicio 2022
- Taller sobre Diseño, Construcción y Mejora de Indicadores basados en la MML y su Evaluabilidad a partir de los Criterios Cremaa 2021
- Integración del APEF, junto con las fichas de alineación, las MIR para el ejercicio fiscal 2023. 
- Cómo proceder para integrar las nuevas versiones de las MIR 2023.
- Dudas sobre el envío de información acerca del desempeño durante el tercer trimestre.
- Ajustes presupuestarios. 
</t>
    </r>
    <r>
      <rPr>
        <sz val="9"/>
        <color indexed="10"/>
        <rFont val="Montserrat"/>
        <family val="0"/>
      </rPr>
      <t>DGPDI:</t>
    </r>
    <r>
      <rPr>
        <sz val="9"/>
        <color indexed="8"/>
        <rFont val="Montserrat"/>
        <family val="0"/>
      </rPr>
      <t xml:space="preserve"> Durante el 2022 se completo la integración y presentación de los instrumentos, manteriales y demás documentos que acreditan el términos de los principales procesos en términos de planeación y seguimiento institucional.
Los documentos en cuestión son los siguientes:
- Programa Anual de Trabajo 2022
- Cuatro informes trimestrales de Sobre la situación económica, las finanzas públicas y la deuda pública del INAI, presentados ante la Secretaría de Hacienda y Crédito Público
- Proyecto de Presupuesto de Egresos del INAI para 2023
- Cuatro Reportes trimestrales Globales de Metas, Objetivos y Proyectos Especiales, presentados ante el Pleno del INAI
- Informe de la Cuenta Pública presentado ante la Secretaría de Hacienda y Crédito Público.
Las asesorías que fueron requeridas a lo largo del año abarcaron una diversidad de temáticas conforme los trimestres transcurrieron. Aquellos rubros que fueron más solicitados, figuran entre los siguientes temas:
- Programas PROTAI y PRONADATOS, Programa Anual de Trabajo 2022
- Matrices de Indicadores para Resultados. 
- Modificaciones a la Matriz de Indicadores para Resultados del ejercicio 2022
- Taller sobre Diseño, Construcción y Mejora de Indicadores basados en la MML y su Evaluabilidad a partir de los Criterios Cremaa 2021
- Integración del APEF, junto con las fichas de alineación, las MIR para el ejercicio fiscal 2023. 
- Cómo proceder para integrar las nuevas versiones de las MIR 2023.
- Dudas sobre el envío de información acerca del desempeño durante el tercer trimestre.
- Ajustes presupuestarios.
Durante el 2022 se llevó a cabo el "Taller sobre diseño, construcción y mejora de indicadores basados en la Metodología del Marco Lógico MML, y su evaluabilidad a través de los criterios CREMAA 2022", en el cual se impartieron las bases más importantes sobre la Gestión para Resultados y el Presupuesto basado en Resultados, a todas las personas servidoras públicas que fungen como enlaces con la DGPDI. Se logró que al menos una persona de cada una de las 26 unidades administrativas pudiera tomar el Taller y acreditar una calificación aprobatoria al término del mismo.
Durante el 2022 se modificaron un total de 38 indicadores, de los cuales:
- Para 24 los cambios fueron de fondo, es decir, se modificó en algún rubro que es esencial para el indicador, como el método de cálculo y el valor de las metas.
- En total hubo 14 cambios de forma. Versaron, por lo general, en pequeñas adecuaciones en los nombres de las variables, extensión de las definiciones, rectificación de los resúmenes narrativos, etcétera.
La prevalencia de los cambios de fondo sobre los de forma se debe a que este año marcó un hito en la disminución de indicadores. Éste fue un objetivo general perseguido por las Unidades Administrativas, con apoyo de la DGPDI, por lo que algunos indicadores se fusionaron (si medían cosas similares o menos relevantes de procesos más grandes) y se eliminaban, si directamente la Dirección General dueña del mismo así lo decidía. De ahí que el número de indicadores con el que terminó el 2022 sea menor al número con el que comenzó y 13 de los cambios de fondo correspondan a esos 13 que se suprimieron de una u otra manera.
ATENTA NOTA: En el formato figura el color rojo (crítico) pero conforme a los nuevos Lineamientos del SEDI el color que corresponde es AZUL (sobrecumplimiento). 
En 2022 la DDHGI coordinó e impartió la capacitación de 352 personas en materia de derechos humanos, igualdad de género y no discriminación. Información que se desglosa a continuación:
•En coordinación con el SNT se llevó a cabo el Taller: “Uso adecuado del Protocolo de referencia para incorporar la perspectiva de género en las resoluciones en materia de acceso a la información” (173 asistentes). 
•Taller “Importancia del Lenguaje incluyente y No Sexista en las Resoluciones del INAI” (40 asistentes)
•Taller “Acoso y hostigamiento sexual en los espaATENTA NOTA 1: En el formato figura el color rojo (crítico) pero conforme a los nuevos Lineamientos del SEDI el color que corresponde es AZUL (sobrecumplimiento). 
ATENTA NOTA 2: El reporte del indicador del primer semestre la fórmula se encuentra invertida, se registró 282/261 siendo el cálculo correcto 261/282. 
El 94% de las personas asistentes a los diversos cursos y talleres obtuvieron el reconocimiento correspondiente. Por el tipo de contenidos que se trabajan y en aras de fomentar una mayor participación a los mismos, no se aplican pruebas de evaluación, únicamente se registra la asistencia y participación.cios laborales” (49 asistentes) .
•En coordinación con el servicio médico dLos 220 materiales elaborados y difundidos en 2022 son parte de la estrategia permanente que ha implementado la Dirección de Derechos Humanos, Género e Integridad con el fin de sensibilizar, generar conciencia, llamar la atención y visibilizar los retos que se enfrentan en materia de derechos humanos, igualdad de género y no discriminación. el INAI, “El derecho a la información como herramienta para la proyección de la salud del hombre”. (20 asistentes).
•Taller informativo: La Transparencia y el Acceso a la información, herramientas básicas en la prevención del cáncer de mama. (31 asistentes)
•Taller de sensibilización de Arte. (14 asistentes)
•Curso Prevención del Hostigamiento y Acoso Sexual en el espacio laboral. (25 asistentes).
</t>
    </r>
    <r>
      <rPr>
        <sz val="9"/>
        <color indexed="10"/>
        <rFont val="Montserrat"/>
        <family val="0"/>
      </rPr>
      <t>DGA</t>
    </r>
    <r>
      <rPr>
        <sz val="9"/>
        <color indexed="8"/>
        <rFont val="Montserrat"/>
        <family val="0"/>
      </rPr>
      <t xml:space="preserve">: Durante el periodo que se reporta se logró el cumplimiento de las 4 etapas que componen la implementación del Servico profesional; asimismo, como parte de la documentación requerida para dar inicio a los subsistemas se consiguió la actualización de los Lineamientos en materia de Recursos Humanos, Servicio Profesional y Personal de Libre Designación. Asimismo, se actualizó el Manual de Organización, la Descripción y Perfiles de Puestos, los Criterios acadmémicos, laborales y de conocimiento que deberán observar las personas que ocupen puestos vacantes en el INAI.  Se inició con la detección de necesiades de capacitación y se generó el proyecto de Anexo Técnico para la contratación de capacitación en 2023. De igual forma se realizó y presentó el proyecto de Reglas para la celebración de concursos del Servicio Profesional y se cuenta con la siguiente documentación insumo que servirá para la implementación del servicio: acta de entrevista, acta de fallo, aviso de privacidad, cédula de resultados, guía para la entrevista por competencias, listado de asistencia a entrevistas.
Con base en el diagnóstico de necesidades de capacitación, se impartieron 15 cursos atendiendo los intereses que las personas servidoras públicas manifestaron y se agregaron 2 sobre igualdad de género y acoso laboral.
En el año que se reporta, la Dirección de Recursos Financieros atendió 4372 servicios relativos a pago a proveedores, reembolsos y viáticos, de un total de 4372 servicios solicitados.
Es de destacar que la variación en la medición del primer trimestre corresponde a dispersiones que se solicitaron con anticipación y en apego a los lineamientos se atendieron en el periodo siguiente.
En el año que se reporta, la Dirección de Desarrollo Humano Y Organizacional atendió 503 servicios tales como altas, bajas y cambios de adscripción o de puesto de personal de estructura y, en su caso, de eventuales y honorarios, así como de prestadoras y prestadores de servicio social y de prácticas profesionales.
En el año que se reporta, la Dirección de Recursos Materiales atendió el total de los 69 servicios solicitados relativos a procesos de adquisiciones de bienes y contratación de servicios, por adjudicación directa, invitación a cuando menos tres personas y licitación pública nacional y realizó las ampliaciones de contratos así como los convenios especificos de colaboración solicitados.
</t>
    </r>
  </si>
  <si>
    <t>320 Dirección General de Evaluación 
340 Dirección General de Enlace con Autoridades Laborales, Sindicatos, Universidades, Personas Físicas y Morales
350 Dirección General de Enlace con Partidos Políticos, Organismos Electorales y Descentralizados
360 Dirección General de Enlace con Organismos Públicos Autónomos, Empresas Paraestatales, Entidades Financieras, Fondos y Fideicomisos
370 Dirección General de Enlace con los Poderes Legislativo y Judicial
380 Dirección General de Enlace con la Administración Pública Centralizada y Tribunales Administrativos
410 Dirección General de Normatividad y Consulta
420 Dirección General de Investigación y Verificación del Sector Privado
430 Dirección General de Protección de Derechos y Sanción
450 Dirección General de Evaluación, Investigación y Verificación del Sector Público
710 Dirección General de Atención al Pleno
720 Dirección General de Cumplimientos y Responsabilidades</t>
  </si>
  <si>
    <t>170 Dirección General de Comunicación Social y Difusión
220 Dirección General de Asuntos Internacionales
240 Dirección General de Gestión de Información y Estudios
250 Dirección General de Capacitación
260 Dirección General de Promoción y de Vinculación con la Sociedad
310 Dirección General de Políticas de Acceso
330 Dirección General de Gobierno Abierto y Transparencia
440 Dirección General de Prevención y Autorregulación</t>
  </si>
  <si>
    <t>230 Dirección General de Tecnologías de la Información
610 Dirección General de Vinculación, Coordinación y Colaboración con Entidades Federativas
620 Dirección General Técnica, Seguimiento y Normatividad</t>
  </si>
  <si>
    <t>160 Dirección General de Asuntos Jurídicos
180 Dirección General de Planeación y Desempeño Institucional
210 Dirección General de Administración</t>
  </si>
  <si>
    <t>En el ejercicio se presupuestaron 70 millones de pesos (MDP), o, al cierre del ejercicio se pagaron 61,54 MDP.</t>
  </si>
  <si>
    <t>Enero - Diciembre 2022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</si>
</sst>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_ ;[Red]\-#,##0.00\ "/>
    <numFmt numFmtId="166" formatCode="_-* #,##0.00\ _€_-;\-* #,##0.00\ _€_-;_-* &quot;-&quot;??\ _€_-;_-@_-"/>
    <numFmt numFmtId="167" formatCode="_(&quot;$&quot;* #,##0.00_);_(&quot;$&quot;* \(#,##0.00\);_(&quot;$&quot;* &quot;-&quot;??_);_(@_)"/>
  </numFmts>
  <fonts count="89">
    <font>
      <sz val="11"/>
      <color theme="1"/>
      <name val="Calibri"/>
      <family val="2"/>
    </font>
    <font>
      <sz val="11"/>
      <color indexed="8"/>
      <name val="Calibri"/>
      <family val="2"/>
    </font>
    <font>
      <sz val="9"/>
      <color indexed="9"/>
      <name val="Montserrat"/>
      <family val="0"/>
    </font>
    <font>
      <b/>
      <sz val="9"/>
      <color indexed="9"/>
      <name val="Montserrat"/>
      <family val="0"/>
    </font>
    <font>
      <sz val="9"/>
      <name val="Montserrat"/>
      <family val="0"/>
    </font>
    <font>
      <b/>
      <sz val="9"/>
      <name val="Montserrat"/>
      <family val="0"/>
    </font>
    <font>
      <sz val="10"/>
      <color indexed="8"/>
      <name val="Montserrat"/>
      <family val="0"/>
    </font>
    <font>
      <b/>
      <sz val="10"/>
      <color indexed="8"/>
      <name val="Montserrat"/>
      <family val="0"/>
    </font>
    <font>
      <sz val="10"/>
      <name val="Montserrat"/>
      <family val="0"/>
    </font>
    <font>
      <u val="single"/>
      <sz val="11"/>
      <color indexed="30"/>
      <name val="Calibri"/>
      <family val="2"/>
    </font>
    <font>
      <sz val="11"/>
      <color indexed="8"/>
      <name val="Montserrat"/>
      <family val="0"/>
    </font>
    <font>
      <b/>
      <sz val="8"/>
      <color indexed="8"/>
      <name val="Montserrat"/>
      <family val="0"/>
    </font>
    <font>
      <b/>
      <sz val="9"/>
      <color indexed="8"/>
      <name val="Montserrat"/>
      <family val="0"/>
    </font>
    <font>
      <sz val="9"/>
      <color indexed="8"/>
      <name val="Montserrat"/>
      <family val="0"/>
    </font>
    <font>
      <sz val="16"/>
      <color indexed="8"/>
      <name val="Montserrat"/>
      <family val="0"/>
    </font>
    <font>
      <sz val="16"/>
      <color indexed="25"/>
      <name val="Montserrat SemiBold"/>
      <family val="0"/>
    </font>
    <font>
      <sz val="11"/>
      <color indexed="25"/>
      <name val="Montserrat"/>
      <family val="0"/>
    </font>
    <font>
      <b/>
      <sz val="7.5"/>
      <color indexed="8"/>
      <name val="Montserrat"/>
      <family val="0"/>
    </font>
    <font>
      <b/>
      <sz val="16"/>
      <color indexed="9"/>
      <name val="Montserrat"/>
      <family val="0"/>
    </font>
    <font>
      <b/>
      <sz val="16"/>
      <color indexed="23"/>
      <name val="Montserrat"/>
      <family val="0"/>
    </font>
    <font>
      <b/>
      <sz val="18"/>
      <color indexed="8"/>
      <name val="Montserrat"/>
      <family val="0"/>
    </font>
    <font>
      <b/>
      <sz val="16"/>
      <color indexed="8"/>
      <name val="Montserrat"/>
      <family val="0"/>
    </font>
    <font>
      <sz val="16"/>
      <color indexed="9"/>
      <name val="Montserrat ExtraBold"/>
      <family val="0"/>
    </font>
    <font>
      <b/>
      <sz val="16"/>
      <color indexed="23"/>
      <name val="Montserrat ExtraBold"/>
      <family val="0"/>
    </font>
    <font>
      <b/>
      <sz val="11"/>
      <color indexed="8"/>
      <name val="Montserrat"/>
      <family val="0"/>
    </font>
    <font>
      <b/>
      <sz val="14"/>
      <color indexed="9"/>
      <name val="Montserrat"/>
      <family val="0"/>
    </font>
    <font>
      <sz val="9"/>
      <color indexed="10"/>
      <name val="Montserrat"/>
      <family val="0"/>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Montserrat"/>
      <family val="0"/>
    </font>
    <font>
      <b/>
      <sz val="8"/>
      <color theme="1"/>
      <name val="Montserrat"/>
      <family val="0"/>
    </font>
    <font>
      <b/>
      <sz val="9"/>
      <color rgb="FF000000"/>
      <name val="Montserrat"/>
      <family val="0"/>
    </font>
    <font>
      <sz val="9"/>
      <color rgb="FF000000"/>
      <name val="Montserrat"/>
      <family val="0"/>
    </font>
    <font>
      <sz val="10"/>
      <color theme="1"/>
      <name val="Montserrat"/>
      <family val="0"/>
    </font>
    <font>
      <b/>
      <sz val="10"/>
      <color theme="1"/>
      <name val="Montserrat"/>
      <family val="0"/>
    </font>
    <font>
      <sz val="16"/>
      <color theme="1"/>
      <name val="Montserrat"/>
      <family val="0"/>
    </font>
    <font>
      <sz val="16"/>
      <color rgb="FF9D2449"/>
      <name val="Montserrat SemiBold"/>
      <family val="0"/>
    </font>
    <font>
      <sz val="11"/>
      <color rgb="FF9D2449"/>
      <name val="Montserrat"/>
      <family val="0"/>
    </font>
    <font>
      <b/>
      <sz val="9"/>
      <color theme="1"/>
      <name val="Montserrat"/>
      <family val="0"/>
    </font>
    <font>
      <sz val="9"/>
      <color theme="1"/>
      <name val="Montserrat"/>
      <family val="0"/>
    </font>
    <font>
      <b/>
      <sz val="7.5"/>
      <color rgb="FF000000"/>
      <name val="Montserrat"/>
      <family val="0"/>
    </font>
    <font>
      <sz val="11"/>
      <color rgb="FF000000"/>
      <name val="Montserrat"/>
      <family val="0"/>
    </font>
    <font>
      <sz val="16"/>
      <color rgb="FF000000"/>
      <name val="Montserrat"/>
      <family val="0"/>
    </font>
    <font>
      <sz val="10"/>
      <color rgb="FF000000"/>
      <name val="Montserrat"/>
      <family val="0"/>
    </font>
    <font>
      <b/>
      <sz val="10"/>
      <color rgb="FF000000"/>
      <name val="Montserrat"/>
      <family val="0"/>
    </font>
    <font>
      <b/>
      <sz val="16"/>
      <color rgb="FFFFFFFF"/>
      <name val="Montserrat"/>
      <family val="0"/>
    </font>
    <font>
      <b/>
      <sz val="16"/>
      <color rgb="FF808080"/>
      <name val="Montserrat"/>
      <family val="0"/>
    </font>
    <font>
      <b/>
      <sz val="18"/>
      <color theme="1"/>
      <name val="Montserrat"/>
      <family val="0"/>
    </font>
    <font>
      <b/>
      <sz val="16"/>
      <color theme="1"/>
      <name val="Montserrat"/>
      <family val="0"/>
    </font>
    <font>
      <b/>
      <sz val="16"/>
      <color rgb="FF000000"/>
      <name val="Montserrat"/>
      <family val="0"/>
    </font>
    <font>
      <b/>
      <sz val="9"/>
      <color theme="0"/>
      <name val="Montserrat"/>
      <family val="0"/>
    </font>
    <font>
      <b/>
      <sz val="11"/>
      <color rgb="FF000000"/>
      <name val="Montserrat"/>
      <family val="0"/>
    </font>
    <font>
      <b/>
      <sz val="9"/>
      <color rgb="FFFFFFFF"/>
      <name val="Montserrat"/>
      <family val="0"/>
    </font>
    <font>
      <sz val="16"/>
      <color rgb="FFFFFFFF"/>
      <name val="Montserrat ExtraBold"/>
      <family val="0"/>
    </font>
    <font>
      <b/>
      <sz val="16"/>
      <color rgb="FF808080"/>
      <name val="Montserrat ExtraBold"/>
      <family val="0"/>
    </font>
    <font>
      <b/>
      <sz val="14"/>
      <color rgb="FFFFFFFF"/>
      <name val="Montserrat"/>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D4C19C"/>
        <bgColor indexed="64"/>
      </patternFill>
    </fill>
    <fill>
      <patternFill patternType="solid">
        <fgColor rgb="FFFFFFFF"/>
        <bgColor indexed="64"/>
      </patternFill>
    </fill>
    <fill>
      <patternFill patternType="solid">
        <fgColor theme="0" tint="-0.149990007281303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style="thin"/>
    </border>
    <border>
      <left style="medium"/>
      <right style="medium"/>
      <top/>
      <bottom style="medium"/>
    </border>
    <border>
      <left style="medium"/>
      <right style="medium"/>
      <top style="medium"/>
      <bottom style="medium"/>
    </border>
    <border>
      <left style="thin"/>
      <right style="thin"/>
      <top style="thin"/>
      <bottom/>
    </border>
    <border>
      <left/>
      <right/>
      <top/>
      <bottom style="double">
        <color rgb="FFD4C19C"/>
      </bottom>
    </border>
    <border>
      <left/>
      <right/>
      <top/>
      <bottom style="thick">
        <color rgb="FFFF0000"/>
      </bottom>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bottom style="thin"/>
    </border>
    <border>
      <left style="thin"/>
      <right/>
      <top/>
      <bottom style="thin"/>
    </border>
    <border>
      <left/>
      <right/>
      <top/>
      <bottom style="thin"/>
    </border>
    <border>
      <left/>
      <right style="thin"/>
      <top/>
      <bottom style="thin"/>
    </border>
    <border>
      <left style="thin">
        <color rgb="FF000000"/>
      </left>
      <right style="thin">
        <color rgb="FF000000"/>
      </right>
      <top/>
      <bottom style="thin"/>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right/>
      <top style="thin">
        <color rgb="FF000000"/>
      </top>
      <bottom style="thin"/>
    </border>
    <border>
      <left/>
      <right/>
      <top style="thin">
        <color rgb="FF000000"/>
      </top>
      <bottom style="thin"/>
    </border>
    <border>
      <left/>
      <right style="thin"/>
      <top style="thin">
        <color rgb="FF000000"/>
      </top>
      <bottom style="thin"/>
    </border>
    <border>
      <left style="thin"/>
      <right/>
      <top style="thin"/>
      <bottom style="thin">
        <color rgb="FF000000"/>
      </bottom>
    </border>
    <border>
      <left/>
      <right/>
      <top style="thin"/>
      <bottom style="thin">
        <color rgb="FF000000"/>
      </bottom>
    </border>
    <border>
      <left/>
      <right style="thin"/>
      <top style="thin"/>
      <bottom style="thin">
        <color rgb="FF000000"/>
      </bottom>
    </border>
    <border>
      <left style="medium"/>
      <right/>
      <top style="medium"/>
      <bottom style="medium"/>
    </border>
    <border>
      <left/>
      <right/>
      <top style="medium"/>
      <bottom style="medium"/>
    </border>
    <border>
      <left/>
      <right style="medium"/>
      <top style="medium"/>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49" fillId="0" borderId="8" applyNumberFormat="0" applyFill="0" applyAlignment="0" applyProtection="0"/>
    <xf numFmtId="0" fontId="61" fillId="0" borderId="9" applyNumberFormat="0" applyFill="0" applyAlignment="0" applyProtection="0"/>
  </cellStyleXfs>
  <cellXfs count="226">
    <xf numFmtId="0" fontId="0" fillId="0" borderId="0" xfId="0" applyFont="1" applyAlignment="1">
      <alignment/>
    </xf>
    <xf numFmtId="0" fontId="62" fillId="0" borderId="0" xfId="0" applyFont="1" applyAlignment="1">
      <alignment vertical="center"/>
    </xf>
    <xf numFmtId="0" fontId="63" fillId="0" borderId="0" xfId="0" applyFont="1" applyAlignment="1">
      <alignment horizontal="center" vertical="center" wrapText="1"/>
    </xf>
    <xf numFmtId="0" fontId="64" fillId="33" borderId="10" xfId="0" applyFont="1" applyFill="1" applyBorder="1" applyAlignment="1">
      <alignment horizontal="center" vertical="center" wrapText="1"/>
    </xf>
    <xf numFmtId="0" fontId="64" fillId="33" borderId="11" xfId="0" applyFont="1" applyFill="1" applyBorder="1" applyAlignment="1">
      <alignment horizontal="center" vertical="center" wrapText="1"/>
    </xf>
    <xf numFmtId="4" fontId="65" fillId="0" borderId="12" xfId="0" applyNumberFormat="1" applyFont="1" applyBorder="1" applyAlignment="1">
      <alignment horizontal="center" vertical="center" wrapText="1"/>
    </xf>
    <xf numFmtId="10" fontId="65" fillId="0" borderId="12" xfId="60" applyNumberFormat="1" applyFont="1" applyBorder="1" applyAlignment="1">
      <alignment horizontal="center" vertical="center" wrapText="1"/>
    </xf>
    <xf numFmtId="0" fontId="64" fillId="34" borderId="12" xfId="0" applyFont="1" applyFill="1" applyBorder="1" applyAlignment="1">
      <alignment vertical="center" wrapText="1"/>
    </xf>
    <xf numFmtId="0" fontId="64" fillId="34" borderId="13" xfId="0" applyFont="1" applyFill="1" applyBorder="1" applyAlignment="1">
      <alignment horizontal="right" vertical="center" wrapText="1"/>
    </xf>
    <xf numFmtId="4" fontId="65" fillId="0" borderId="12" xfId="0" applyNumberFormat="1" applyFont="1" applyBorder="1" applyAlignment="1">
      <alignment vertical="center" wrapText="1"/>
    </xf>
    <xf numFmtId="0" fontId="64" fillId="0" borderId="12" xfId="0" applyFont="1" applyBorder="1" applyAlignment="1">
      <alignment vertical="center" wrapText="1"/>
    </xf>
    <xf numFmtId="4" fontId="64" fillId="0" borderId="12" xfId="0" applyNumberFormat="1" applyFont="1" applyBorder="1" applyAlignment="1">
      <alignment vertical="center" wrapText="1"/>
    </xf>
    <xf numFmtId="0" fontId="62" fillId="0" borderId="0" xfId="0" applyFont="1" applyAlignment="1">
      <alignment horizontal="justify" vertical="center"/>
    </xf>
    <xf numFmtId="0" fontId="62" fillId="0" borderId="0" xfId="0" applyFont="1" applyAlignment="1">
      <alignment/>
    </xf>
    <xf numFmtId="0" fontId="66" fillId="0" borderId="0" xfId="0" applyFont="1" applyAlignment="1">
      <alignment/>
    </xf>
    <xf numFmtId="0" fontId="66" fillId="0" borderId="0" xfId="0" applyFont="1" applyAlignment="1">
      <alignment horizontal="center"/>
    </xf>
    <xf numFmtId="0" fontId="66" fillId="0" borderId="0" xfId="0" applyFont="1" applyAlignment="1">
      <alignment vertical="top"/>
    </xf>
    <xf numFmtId="10" fontId="67" fillId="0" borderId="0" xfId="60" applyNumberFormat="1" applyFont="1" applyFill="1" applyAlignment="1">
      <alignment horizontal="center" vertical="center" wrapText="1"/>
    </xf>
    <xf numFmtId="0" fontId="67" fillId="0" borderId="0" xfId="0" applyFont="1" applyAlignment="1">
      <alignment vertical="center" wrapText="1"/>
    </xf>
    <xf numFmtId="0" fontId="66" fillId="0" borderId="0" xfId="0" applyFont="1" applyAlignment="1">
      <alignment horizontal="center" vertical="center" wrapText="1"/>
    </xf>
    <xf numFmtId="0" fontId="66" fillId="0" borderId="0" xfId="0" applyFont="1" applyAlignment="1">
      <alignment vertical="center" wrapText="1"/>
    </xf>
    <xf numFmtId="0" fontId="68" fillId="0" borderId="0" xfId="0" applyFont="1" applyAlignment="1">
      <alignment/>
    </xf>
    <xf numFmtId="0" fontId="68" fillId="0" borderId="0" xfId="0" applyFont="1" applyAlignment="1">
      <alignment vertical="center"/>
    </xf>
    <xf numFmtId="0" fontId="69" fillId="0" borderId="0" xfId="0" applyFont="1" applyAlignment="1">
      <alignment/>
    </xf>
    <xf numFmtId="0" fontId="70" fillId="0" borderId="0" xfId="0" applyFont="1" applyAlignment="1">
      <alignment/>
    </xf>
    <xf numFmtId="0" fontId="62" fillId="35" borderId="0" xfId="0" applyFont="1" applyFill="1" applyAlignment="1">
      <alignment/>
    </xf>
    <xf numFmtId="0" fontId="71" fillId="35" borderId="14" xfId="0" applyFont="1" applyFill="1" applyBorder="1" applyAlignment="1">
      <alignment horizontal="right" vertical="center"/>
    </xf>
    <xf numFmtId="0" fontId="71" fillId="35" borderId="15" xfId="0" applyFont="1" applyFill="1" applyBorder="1" applyAlignment="1">
      <alignment horizontal="right" vertical="center"/>
    </xf>
    <xf numFmtId="0" fontId="5" fillId="35" borderId="15" xfId="0" applyFont="1" applyFill="1" applyBorder="1" applyAlignment="1">
      <alignment horizontal="right" vertical="center" wrapText="1"/>
    </xf>
    <xf numFmtId="0" fontId="4" fillId="36" borderId="15" xfId="0" applyFont="1" applyFill="1" applyBorder="1" applyAlignment="1">
      <alignment vertical="center" wrapText="1"/>
    </xf>
    <xf numFmtId="0" fontId="63" fillId="35" borderId="0" xfId="0" applyFont="1" applyFill="1" applyAlignment="1">
      <alignment horizontal="center" vertical="center" wrapText="1"/>
    </xf>
    <xf numFmtId="0" fontId="62" fillId="35" borderId="0" xfId="0" applyFont="1" applyFill="1" applyAlignment="1">
      <alignment vertical="center"/>
    </xf>
    <xf numFmtId="0" fontId="72" fillId="0" borderId="0" xfId="0" applyFont="1" applyAlignment="1">
      <alignment vertical="center"/>
    </xf>
    <xf numFmtId="4" fontId="62" fillId="0" borderId="0" xfId="0" applyNumberFormat="1" applyFont="1" applyAlignment="1">
      <alignment vertical="center"/>
    </xf>
    <xf numFmtId="0" fontId="73" fillId="33" borderId="11" xfId="0" applyFont="1" applyFill="1" applyBorder="1" applyAlignment="1">
      <alignment horizontal="center" vertical="center"/>
    </xf>
    <xf numFmtId="0" fontId="73" fillId="33" borderId="10" xfId="0" applyFont="1" applyFill="1" applyBorder="1" applyAlignment="1">
      <alignment horizontal="center" vertical="center"/>
    </xf>
    <xf numFmtId="4" fontId="62" fillId="35" borderId="0" xfId="0" applyNumberFormat="1" applyFont="1" applyFill="1" applyAlignment="1">
      <alignment vertical="center"/>
    </xf>
    <xf numFmtId="10" fontId="65" fillId="0" borderId="12" xfId="60" applyNumberFormat="1" applyFont="1" applyFill="1" applyBorder="1" applyAlignment="1">
      <alignment horizontal="center" vertical="center" wrapText="1"/>
    </xf>
    <xf numFmtId="2" fontId="66" fillId="0" borderId="0" xfId="54" applyNumberFormat="1" applyFont="1" applyFill="1" applyAlignment="1">
      <alignment horizontal="center" vertical="center" wrapText="1"/>
    </xf>
    <xf numFmtId="166" fontId="62" fillId="0" borderId="0" xfId="51" applyFont="1" applyAlignment="1">
      <alignment horizontal="right" vertical="center"/>
    </xf>
    <xf numFmtId="4" fontId="72" fillId="0" borderId="0" xfId="0" applyNumberFormat="1" applyFont="1" applyAlignment="1">
      <alignment vertical="center"/>
    </xf>
    <xf numFmtId="0" fontId="67" fillId="0" borderId="0" xfId="0" applyFont="1" applyAlignment="1">
      <alignment horizontal="center" vertical="center" wrapText="1"/>
    </xf>
    <xf numFmtId="0" fontId="74" fillId="0" borderId="0" xfId="0" applyFont="1" applyAlignment="1">
      <alignment/>
    </xf>
    <xf numFmtId="0" fontId="75" fillId="0" borderId="0" xfId="0" applyFont="1" applyAlignment="1">
      <alignment/>
    </xf>
    <xf numFmtId="0" fontId="76" fillId="0" borderId="0" xfId="0" applyFont="1" applyAlignment="1">
      <alignment/>
    </xf>
    <xf numFmtId="0" fontId="76" fillId="0" borderId="0" xfId="0" applyFont="1" applyAlignment="1">
      <alignment horizontal="center" vertical="center" wrapText="1"/>
    </xf>
    <xf numFmtId="0" fontId="76" fillId="0" borderId="0" xfId="0" applyFont="1" applyAlignment="1">
      <alignment vertical="top"/>
    </xf>
    <xf numFmtId="0" fontId="76" fillId="0" borderId="0" xfId="0" applyFont="1" applyAlignment="1">
      <alignment vertical="center" wrapText="1"/>
    </xf>
    <xf numFmtId="2" fontId="76" fillId="0" borderId="0" xfId="54" applyNumberFormat="1" applyFont="1" applyFill="1" applyBorder="1" applyAlignment="1">
      <alignment horizontal="center" vertical="center" wrapText="1"/>
    </xf>
    <xf numFmtId="10" fontId="77" fillId="0" borderId="0" xfId="60" applyNumberFormat="1" applyFont="1" applyFill="1" applyBorder="1" applyAlignment="1">
      <alignment horizontal="center" vertical="center" wrapText="1"/>
    </xf>
    <xf numFmtId="0" fontId="76" fillId="0" borderId="0" xfId="0" applyFont="1" applyAlignment="1">
      <alignment horizontal="center"/>
    </xf>
    <xf numFmtId="0" fontId="71" fillId="0" borderId="16" xfId="0" applyFont="1" applyBorder="1" applyAlignment="1">
      <alignment horizontal="right" vertical="center" wrapText="1"/>
    </xf>
    <xf numFmtId="2" fontId="66" fillId="0" borderId="0" xfId="0" applyNumberFormat="1" applyFont="1" applyAlignment="1">
      <alignment/>
    </xf>
    <xf numFmtId="0" fontId="6" fillId="0" borderId="0" xfId="0" applyFont="1" applyAlignment="1">
      <alignment horizontal="center" vertical="center"/>
    </xf>
    <xf numFmtId="0" fontId="78" fillId="36" borderId="0" xfId="0" applyFont="1" applyFill="1" applyAlignment="1">
      <alignment horizontal="center" vertical="center" wrapText="1"/>
    </xf>
    <xf numFmtId="0" fontId="78" fillId="36" borderId="17" xfId="0" applyFont="1" applyFill="1" applyBorder="1" applyAlignment="1">
      <alignment horizontal="center" vertical="center" wrapText="1"/>
    </xf>
    <xf numFmtId="0" fontId="79" fillId="0" borderId="0" xfId="0" applyFont="1" applyAlignment="1">
      <alignment horizontal="center" vertical="center" wrapText="1"/>
    </xf>
    <xf numFmtId="0" fontId="79" fillId="0" borderId="18" xfId="0" applyFont="1" applyBorder="1" applyAlignment="1">
      <alignment horizontal="center" vertical="center" wrapText="1"/>
    </xf>
    <xf numFmtId="0" fontId="80" fillId="0" borderId="0" xfId="0" applyFont="1" applyAlignment="1">
      <alignment horizontal="center" vertical="center" wrapText="1"/>
    </xf>
    <xf numFmtId="0" fontId="81" fillId="0" borderId="0" xfId="0" applyFont="1" applyAlignment="1">
      <alignment horizontal="center"/>
    </xf>
    <xf numFmtId="0" fontId="7" fillId="0" borderId="0" xfId="0" applyFont="1" applyAlignment="1">
      <alignment horizontal="center" vertical="center" wrapText="1"/>
    </xf>
    <xf numFmtId="0" fontId="76" fillId="0" borderId="0" xfId="0" applyFont="1" applyAlignment="1">
      <alignment horizontal="center" vertical="center" wrapText="1"/>
    </xf>
    <xf numFmtId="0" fontId="78" fillId="37" borderId="0" xfId="0" applyFont="1" applyFill="1" applyAlignment="1">
      <alignment horizontal="center" vertical="center" wrapText="1"/>
    </xf>
    <xf numFmtId="0" fontId="78" fillId="37" borderId="17" xfId="0" applyFont="1" applyFill="1" applyBorder="1" applyAlignment="1">
      <alignment horizontal="center" vertical="center" wrapText="1"/>
    </xf>
    <xf numFmtId="0" fontId="79" fillId="38" borderId="0" xfId="0" applyFont="1" applyFill="1" applyAlignment="1">
      <alignment horizontal="center" vertical="center" wrapText="1"/>
    </xf>
    <xf numFmtId="0" fontId="79" fillId="38" borderId="18" xfId="0" applyFont="1" applyFill="1" applyBorder="1" applyAlignment="1">
      <alignment horizontal="center" vertical="center" wrapText="1"/>
    </xf>
    <xf numFmtId="0" fontId="82" fillId="0" borderId="0" xfId="0" applyFont="1" applyAlignment="1">
      <alignment horizontal="center" vertical="center" wrapText="1"/>
    </xf>
    <xf numFmtId="0" fontId="77" fillId="0" borderId="0" xfId="0" applyFont="1" applyAlignment="1">
      <alignment horizontal="center" vertical="center" wrapText="1"/>
    </xf>
    <xf numFmtId="0" fontId="76" fillId="0" borderId="0" xfId="0" applyFont="1" applyAlignment="1">
      <alignment horizontal="center" vertical="center"/>
    </xf>
    <xf numFmtId="0" fontId="8" fillId="0" borderId="0" xfId="46" applyFont="1" applyFill="1" applyBorder="1" applyAlignment="1">
      <alignment horizontal="center" vertical="center" wrapText="1"/>
    </xf>
    <xf numFmtId="0" fontId="64" fillId="33" borderId="19" xfId="0" applyFont="1" applyFill="1" applyBorder="1" applyAlignment="1">
      <alignment vertical="center" wrapText="1"/>
    </xf>
    <xf numFmtId="0" fontId="64" fillId="33" borderId="20" xfId="0" applyFont="1" applyFill="1" applyBorder="1" applyAlignment="1">
      <alignment vertical="center" wrapText="1"/>
    </xf>
    <xf numFmtId="0" fontId="64" fillId="33" borderId="21" xfId="0" applyFont="1" applyFill="1" applyBorder="1" applyAlignment="1">
      <alignment vertical="center" wrapText="1"/>
    </xf>
    <xf numFmtId="0" fontId="71" fillId="0" borderId="16" xfId="0" applyFont="1" applyBorder="1" applyAlignment="1">
      <alignment horizontal="center" vertical="center" wrapText="1"/>
    </xf>
    <xf numFmtId="0" fontId="71" fillId="0" borderId="22" xfId="0" applyFont="1" applyBorder="1" applyAlignment="1">
      <alignment horizontal="center" vertical="center" wrapText="1"/>
    </xf>
    <xf numFmtId="0" fontId="72" fillId="0" borderId="23" xfId="0" applyFont="1" applyBorder="1" applyAlignment="1">
      <alignment horizontal="justify" vertical="center" wrapText="1"/>
    </xf>
    <xf numFmtId="0" fontId="72" fillId="0" borderId="24" xfId="0" applyFont="1" applyBorder="1" applyAlignment="1">
      <alignment horizontal="justify" vertical="center" wrapText="1"/>
    </xf>
    <xf numFmtId="0" fontId="72" fillId="0" borderId="25" xfId="0" applyFont="1" applyBorder="1" applyAlignment="1">
      <alignment horizontal="justify" vertical="center" wrapText="1"/>
    </xf>
    <xf numFmtId="0" fontId="72" fillId="0" borderId="26" xfId="0" applyFont="1" applyBorder="1" applyAlignment="1">
      <alignment horizontal="justify" vertical="center" wrapText="1"/>
    </xf>
    <xf numFmtId="0" fontId="72" fillId="0" borderId="0" xfId="0" applyFont="1" applyAlignment="1">
      <alignment horizontal="justify" vertical="center" wrapText="1"/>
    </xf>
    <xf numFmtId="0" fontId="72" fillId="0" borderId="27" xfId="0" applyFont="1" applyBorder="1" applyAlignment="1">
      <alignment horizontal="justify" vertical="center" wrapText="1"/>
    </xf>
    <xf numFmtId="0" fontId="65" fillId="34" borderId="19" xfId="0" applyFont="1" applyFill="1" applyBorder="1" applyAlignment="1" applyProtection="1">
      <alignment horizontal="left" vertical="center" wrapText="1"/>
      <protection locked="0"/>
    </xf>
    <xf numFmtId="0" fontId="65" fillId="34" borderId="20" xfId="0" applyFont="1" applyFill="1" applyBorder="1" applyAlignment="1" applyProtection="1">
      <alignment horizontal="left" vertical="center" wrapText="1"/>
      <protection locked="0"/>
    </xf>
    <xf numFmtId="0" fontId="65" fillId="34" borderId="21" xfId="0" applyFont="1" applyFill="1" applyBorder="1" applyAlignment="1" applyProtection="1">
      <alignment horizontal="left" vertical="center" wrapText="1"/>
      <protection locked="0"/>
    </xf>
    <xf numFmtId="0" fontId="72" fillId="0" borderId="24" xfId="0" applyFont="1" applyBorder="1" applyAlignment="1">
      <alignment vertical="center" wrapText="1"/>
    </xf>
    <xf numFmtId="0" fontId="83" fillId="36" borderId="13" xfId="0" applyFont="1" applyFill="1" applyBorder="1" applyAlignment="1">
      <alignment horizontal="center" vertical="center" wrapText="1"/>
    </xf>
    <xf numFmtId="0" fontId="64" fillId="33" borderId="13" xfId="0" applyFont="1" applyFill="1" applyBorder="1" applyAlignment="1">
      <alignment vertical="center" wrapText="1"/>
    </xf>
    <xf numFmtId="0" fontId="71" fillId="0" borderId="28" xfId="0" applyFont="1" applyBorder="1" applyAlignment="1">
      <alignment horizontal="center" vertical="center" wrapText="1"/>
    </xf>
    <xf numFmtId="0" fontId="72" fillId="0" borderId="29" xfId="0" applyFont="1" applyBorder="1" applyAlignment="1">
      <alignment horizontal="justify" vertical="center" wrapText="1"/>
    </xf>
    <xf numFmtId="0" fontId="72" fillId="0" borderId="30" xfId="0" applyFont="1" applyBorder="1" applyAlignment="1">
      <alignment horizontal="justify" vertical="center" wrapText="1"/>
    </xf>
    <xf numFmtId="0" fontId="72" fillId="0" borderId="31" xfId="0" applyFont="1" applyBorder="1" applyAlignment="1">
      <alignment horizontal="justify" vertical="center" wrapText="1"/>
    </xf>
    <xf numFmtId="0" fontId="65" fillId="0" borderId="10" xfId="0" applyFont="1" applyBorder="1" applyAlignment="1">
      <alignment horizontal="left" vertical="center" wrapText="1"/>
    </xf>
    <xf numFmtId="0" fontId="65" fillId="0" borderId="32" xfId="0" applyFont="1" applyBorder="1" applyAlignment="1">
      <alignment horizontal="left" vertical="center" wrapText="1"/>
    </xf>
    <xf numFmtId="0" fontId="65" fillId="0" borderId="10" xfId="0" applyFont="1" applyBorder="1" applyAlignment="1">
      <alignment horizontal="center" vertical="center" wrapText="1"/>
    </xf>
    <xf numFmtId="0" fontId="65" fillId="0" borderId="32" xfId="0" applyFont="1" applyBorder="1" applyAlignment="1">
      <alignment horizontal="center" vertical="center" wrapText="1"/>
    </xf>
    <xf numFmtId="0" fontId="64" fillId="33" borderId="13" xfId="0" applyFont="1" applyFill="1" applyBorder="1" applyAlignment="1">
      <alignment horizontal="center" vertical="center" wrapText="1"/>
    </xf>
    <xf numFmtId="0" fontId="64" fillId="34" borderId="10" xfId="0" applyFont="1" applyFill="1" applyBorder="1" applyAlignment="1">
      <alignment horizontal="center" vertical="center" wrapText="1"/>
    </xf>
    <xf numFmtId="0" fontId="64" fillId="34" borderId="11" xfId="0" applyFont="1" applyFill="1" applyBorder="1" applyAlignment="1">
      <alignment horizontal="center" vertical="center" wrapText="1"/>
    </xf>
    <xf numFmtId="0" fontId="84" fillId="34" borderId="23" xfId="0" applyFont="1" applyFill="1" applyBorder="1" applyAlignment="1">
      <alignment horizontal="left" vertical="center" wrapText="1"/>
    </xf>
    <xf numFmtId="0" fontId="84" fillId="34" borderId="24" xfId="0" applyFont="1" applyFill="1" applyBorder="1" applyAlignment="1">
      <alignment horizontal="left" vertical="center" wrapText="1"/>
    </xf>
    <xf numFmtId="0" fontId="84" fillId="34" borderId="25" xfId="0" applyFont="1" applyFill="1" applyBorder="1" applyAlignment="1">
      <alignment horizontal="left" vertical="center" wrapText="1"/>
    </xf>
    <xf numFmtId="0" fontId="85" fillId="36" borderId="33" xfId="0" applyFont="1" applyFill="1" applyBorder="1" applyAlignment="1">
      <alignment horizontal="center" vertical="center" wrapText="1"/>
    </xf>
    <xf numFmtId="0" fontId="85" fillId="36" borderId="34" xfId="0" applyFont="1" applyFill="1" applyBorder="1" applyAlignment="1">
      <alignment horizontal="center" vertical="center" wrapText="1"/>
    </xf>
    <xf numFmtId="0" fontId="85" fillId="36" borderId="35" xfId="0" applyFont="1" applyFill="1" applyBorder="1" applyAlignment="1">
      <alignment horizontal="center" vertical="center" wrapText="1"/>
    </xf>
    <xf numFmtId="0" fontId="64" fillId="34" borderId="19" xfId="0" applyFont="1" applyFill="1" applyBorder="1" applyAlignment="1">
      <alignment horizontal="left" vertical="center" wrapText="1"/>
    </xf>
    <xf numFmtId="0" fontId="64" fillId="34" borderId="21" xfId="0" applyFont="1" applyFill="1" applyBorder="1" applyAlignment="1">
      <alignment horizontal="left" vertical="center" wrapText="1"/>
    </xf>
    <xf numFmtId="0" fontId="72" fillId="34" borderId="19" xfId="0" applyFont="1" applyFill="1" applyBorder="1" applyAlignment="1">
      <alignment horizontal="left" vertical="center" wrapText="1"/>
    </xf>
    <xf numFmtId="0" fontId="72" fillId="34" borderId="20" xfId="0" applyFont="1" applyFill="1" applyBorder="1" applyAlignment="1">
      <alignment horizontal="left" vertical="center" wrapText="1"/>
    </xf>
    <xf numFmtId="0" fontId="72" fillId="34" borderId="21" xfId="0" applyFont="1" applyFill="1" applyBorder="1" applyAlignment="1">
      <alignment horizontal="left" vertical="center" wrapText="1"/>
    </xf>
    <xf numFmtId="0" fontId="64" fillId="34" borderId="33" xfId="0" applyFont="1" applyFill="1" applyBorder="1" applyAlignment="1">
      <alignment horizontal="right" vertical="center" wrapText="1"/>
    </xf>
    <xf numFmtId="0" fontId="64" fillId="34" borderId="34" xfId="0" applyFont="1" applyFill="1" applyBorder="1" applyAlignment="1">
      <alignment horizontal="right" vertical="center" wrapText="1"/>
    </xf>
    <xf numFmtId="0" fontId="64" fillId="34" borderId="35" xfId="0" applyFont="1" applyFill="1" applyBorder="1" applyAlignment="1">
      <alignment horizontal="right" vertical="center" wrapText="1"/>
    </xf>
    <xf numFmtId="0" fontId="62" fillId="33" borderId="36" xfId="0" applyFont="1" applyFill="1" applyBorder="1" applyAlignment="1">
      <alignment vertical="center" wrapText="1"/>
    </xf>
    <xf numFmtId="0" fontId="62" fillId="33" borderId="37" xfId="0" applyFont="1" applyFill="1" applyBorder="1" applyAlignment="1">
      <alignment vertical="center" wrapText="1"/>
    </xf>
    <xf numFmtId="0" fontId="62" fillId="33" borderId="38" xfId="0" applyFont="1" applyFill="1" applyBorder="1" applyAlignment="1">
      <alignment vertical="center" wrapText="1"/>
    </xf>
    <xf numFmtId="0" fontId="62" fillId="33" borderId="39" xfId="0" applyFont="1" applyFill="1" applyBorder="1" applyAlignment="1">
      <alignment vertical="center" wrapText="1"/>
    </xf>
    <xf numFmtId="0" fontId="62" fillId="33" borderId="40" xfId="0" applyFont="1" applyFill="1" applyBorder="1" applyAlignment="1">
      <alignment vertical="center" wrapText="1"/>
    </xf>
    <xf numFmtId="0" fontId="62" fillId="33" borderId="41" xfId="0" applyFont="1" applyFill="1" applyBorder="1" applyAlignment="1">
      <alignment vertical="center" wrapText="1"/>
    </xf>
    <xf numFmtId="0" fontId="86" fillId="36" borderId="0" xfId="0" applyFont="1" applyFill="1" applyAlignment="1">
      <alignment horizontal="center" vertical="center" wrapText="1"/>
    </xf>
    <xf numFmtId="0" fontId="87" fillId="34" borderId="18" xfId="0" applyFont="1" applyFill="1" applyBorder="1" applyAlignment="1">
      <alignment horizontal="center" vertical="center" wrapText="1"/>
    </xf>
    <xf numFmtId="0" fontId="85" fillId="36" borderId="33" xfId="0" applyFont="1" applyFill="1" applyBorder="1" applyAlignment="1">
      <alignment horizontal="left" vertical="center" wrapText="1"/>
    </xf>
    <xf numFmtId="0" fontId="85" fillId="36" borderId="34" xfId="0" applyFont="1" applyFill="1" applyBorder="1" applyAlignment="1">
      <alignment horizontal="left" vertical="center" wrapText="1"/>
    </xf>
    <xf numFmtId="0" fontId="85" fillId="36" borderId="35" xfId="0" applyFont="1" applyFill="1" applyBorder="1" applyAlignment="1">
      <alignment horizontal="left" vertical="center" wrapText="1"/>
    </xf>
    <xf numFmtId="0" fontId="64" fillId="34" borderId="33" xfId="0" applyFont="1" applyFill="1" applyBorder="1" applyAlignment="1">
      <alignment vertical="center" wrapText="1"/>
    </xf>
    <xf numFmtId="0" fontId="64" fillId="34" borderId="34" xfId="0" applyFont="1" applyFill="1" applyBorder="1" applyAlignment="1">
      <alignment vertical="center" wrapText="1"/>
    </xf>
    <xf numFmtId="0" fontId="64" fillId="34" borderId="35" xfId="0" applyFont="1" applyFill="1" applyBorder="1" applyAlignment="1">
      <alignment vertical="center" wrapText="1"/>
    </xf>
    <xf numFmtId="0" fontId="85" fillId="36" borderId="13" xfId="0" applyFont="1" applyFill="1" applyBorder="1" applyAlignment="1">
      <alignment horizontal="center" vertical="center" wrapText="1"/>
    </xf>
    <xf numFmtId="0" fontId="85" fillId="36" borderId="16" xfId="0" applyFont="1" applyFill="1" applyBorder="1" applyAlignment="1">
      <alignment horizontal="center" vertical="center" wrapText="1"/>
    </xf>
    <xf numFmtId="0" fontId="84" fillId="34" borderId="26" xfId="0" applyFont="1" applyFill="1" applyBorder="1" applyAlignment="1">
      <alignment horizontal="left" vertical="center" wrapText="1"/>
    </xf>
    <xf numFmtId="0" fontId="84" fillId="34" borderId="0" xfId="0" applyFont="1" applyFill="1" applyAlignment="1">
      <alignment horizontal="left" vertical="center" wrapText="1"/>
    </xf>
    <xf numFmtId="0" fontId="84" fillId="34" borderId="27" xfId="0" applyFont="1" applyFill="1" applyBorder="1" applyAlignment="1">
      <alignment horizontal="left" vertical="center" wrapText="1"/>
    </xf>
    <xf numFmtId="0" fontId="74" fillId="34" borderId="26" xfId="0" applyFont="1" applyFill="1" applyBorder="1" applyAlignment="1">
      <alignment horizontal="left" vertical="center" wrapText="1"/>
    </xf>
    <xf numFmtId="0" fontId="74" fillId="34" borderId="0" xfId="0" applyFont="1" applyFill="1" applyAlignment="1">
      <alignment horizontal="left" vertical="center" wrapText="1"/>
    </xf>
    <xf numFmtId="0" fontId="74" fillId="34" borderId="27" xfId="0" applyFont="1" applyFill="1" applyBorder="1" applyAlignment="1">
      <alignment horizontal="left" vertical="center" wrapText="1"/>
    </xf>
    <xf numFmtId="0" fontId="64" fillId="34" borderId="33" xfId="0" applyFont="1" applyFill="1" applyBorder="1" applyAlignment="1">
      <alignment horizontal="left" vertical="center" wrapText="1"/>
    </xf>
    <xf numFmtId="0" fontId="64" fillId="34" borderId="34" xfId="0" applyFont="1" applyFill="1" applyBorder="1" applyAlignment="1">
      <alignment horizontal="left" vertical="center" wrapText="1"/>
    </xf>
    <xf numFmtId="0" fontId="64" fillId="34" borderId="35" xfId="0" applyFont="1" applyFill="1" applyBorder="1" applyAlignment="1">
      <alignment horizontal="left" vertical="center" wrapText="1"/>
    </xf>
    <xf numFmtId="0" fontId="8" fillId="0" borderId="0" xfId="46" applyFont="1" applyAlignment="1">
      <alignment horizontal="center" vertical="center" wrapText="1"/>
    </xf>
    <xf numFmtId="0" fontId="66" fillId="0" borderId="0" xfId="0" applyFont="1" applyAlignment="1">
      <alignment horizontal="center" vertical="center" wrapText="1"/>
    </xf>
    <xf numFmtId="0" fontId="81" fillId="0" borderId="0" xfId="0" applyFont="1" applyAlignment="1">
      <alignment horizontal="center" vertical="center" wrapText="1"/>
    </xf>
    <xf numFmtId="0" fontId="67" fillId="0" borderId="0" xfId="0" applyFont="1" applyAlignment="1">
      <alignment horizontal="center" vertical="center" wrapText="1"/>
    </xf>
    <xf numFmtId="0" fontId="65" fillId="34" borderId="13" xfId="0" applyFont="1" applyFill="1" applyBorder="1" applyAlignment="1" applyProtection="1">
      <alignment horizontal="left" vertical="center" wrapText="1"/>
      <protection locked="0"/>
    </xf>
    <xf numFmtId="0" fontId="65" fillId="0" borderId="24" xfId="0" applyFont="1" applyBorder="1" applyAlignment="1">
      <alignment horizontal="justify" vertical="center" wrapText="1"/>
    </xf>
    <xf numFmtId="0" fontId="65" fillId="0" borderId="10" xfId="0" applyFont="1" applyBorder="1" applyAlignment="1">
      <alignment horizontal="justify" vertical="center" wrapText="1"/>
    </xf>
    <xf numFmtId="0" fontId="65" fillId="0" borderId="32" xfId="0" applyFont="1" applyBorder="1" applyAlignment="1">
      <alignment horizontal="justify" vertical="center" wrapText="1"/>
    </xf>
    <xf numFmtId="0" fontId="71" fillId="33" borderId="13" xfId="0" applyFont="1" applyFill="1" applyBorder="1" applyAlignment="1">
      <alignment vertical="center" wrapText="1"/>
    </xf>
    <xf numFmtId="0" fontId="64" fillId="21" borderId="13" xfId="0" applyFont="1" applyFill="1" applyBorder="1" applyAlignment="1">
      <alignment horizontal="center" vertical="center" wrapText="1"/>
    </xf>
    <xf numFmtId="0" fontId="79" fillId="34" borderId="0" xfId="0" applyFont="1" applyFill="1" applyAlignment="1">
      <alignment horizontal="center" vertical="center" wrapText="1"/>
    </xf>
    <xf numFmtId="0" fontId="79" fillId="34" borderId="18" xfId="0" applyFont="1" applyFill="1" applyBorder="1" applyAlignment="1">
      <alignment horizontal="center" vertical="center" wrapText="1"/>
    </xf>
    <xf numFmtId="0" fontId="84" fillId="35" borderId="23" xfId="0" applyFont="1" applyFill="1" applyBorder="1" applyAlignment="1">
      <alignment horizontal="left" vertical="center" wrapText="1"/>
    </xf>
    <xf numFmtId="0" fontId="84" fillId="35" borderId="24" xfId="0" applyFont="1" applyFill="1" applyBorder="1" applyAlignment="1">
      <alignment horizontal="left" vertical="center" wrapText="1"/>
    </xf>
    <xf numFmtId="0" fontId="84" fillId="35" borderId="25" xfId="0" applyFont="1" applyFill="1" applyBorder="1" applyAlignment="1">
      <alignment horizontal="left" vertical="center" wrapText="1"/>
    </xf>
    <xf numFmtId="0" fontId="74" fillId="35" borderId="26" xfId="0" applyFont="1" applyFill="1" applyBorder="1" applyAlignment="1">
      <alignment horizontal="left" vertical="center" wrapText="1"/>
    </xf>
    <xf numFmtId="0" fontId="74" fillId="35" borderId="0" xfId="0" applyFont="1" applyFill="1" applyAlignment="1">
      <alignment horizontal="left" vertical="center" wrapText="1"/>
    </xf>
    <xf numFmtId="0" fontId="74" fillId="35" borderId="27" xfId="0" applyFont="1" applyFill="1" applyBorder="1" applyAlignment="1">
      <alignment horizontal="left" vertical="center" wrapText="1"/>
    </xf>
    <xf numFmtId="0" fontId="84" fillId="35" borderId="26" xfId="0" applyFont="1" applyFill="1" applyBorder="1" applyAlignment="1">
      <alignment horizontal="left" vertical="center" wrapText="1"/>
    </xf>
    <xf numFmtId="0" fontId="84" fillId="35" borderId="0" xfId="0" applyFont="1" applyFill="1" applyAlignment="1">
      <alignment horizontal="left" vertical="center" wrapText="1"/>
    </xf>
    <xf numFmtId="0" fontId="84" fillId="35" borderId="27" xfId="0" applyFont="1" applyFill="1" applyBorder="1" applyAlignment="1">
      <alignment horizontal="left" vertical="center" wrapText="1"/>
    </xf>
    <xf numFmtId="0" fontId="83" fillId="36" borderId="42" xfId="0" applyFont="1" applyFill="1" applyBorder="1" applyAlignment="1">
      <alignment horizontal="center" vertical="center" wrapText="1"/>
    </xf>
    <xf numFmtId="0" fontId="83" fillId="36" borderId="43" xfId="0" applyFont="1" applyFill="1" applyBorder="1" applyAlignment="1">
      <alignment horizontal="center" vertical="center" wrapText="1"/>
    </xf>
    <xf numFmtId="0" fontId="83" fillId="36" borderId="44" xfId="0" applyFont="1" applyFill="1" applyBorder="1" applyAlignment="1">
      <alignment horizontal="center" vertical="center" wrapText="1"/>
    </xf>
    <xf numFmtId="0" fontId="64" fillId="33" borderId="45" xfId="0" applyFont="1" applyFill="1" applyBorder="1" applyAlignment="1">
      <alignment horizontal="center" vertical="center" wrapText="1"/>
    </xf>
    <xf numFmtId="0" fontId="64" fillId="33" borderId="46" xfId="0" applyFont="1" applyFill="1" applyBorder="1" applyAlignment="1">
      <alignment horizontal="center" vertical="center" wrapText="1"/>
    </xf>
    <xf numFmtId="0" fontId="64" fillId="33" borderId="47" xfId="0" applyFont="1" applyFill="1" applyBorder="1" applyAlignment="1">
      <alignment horizontal="center" vertical="center" wrapText="1"/>
    </xf>
    <xf numFmtId="0" fontId="72" fillId="0" borderId="23" xfId="0" applyFont="1" applyBorder="1" applyAlignment="1">
      <alignment horizontal="left" vertical="top" wrapText="1"/>
    </xf>
    <xf numFmtId="0" fontId="72" fillId="0" borderId="24" xfId="0" applyFont="1" applyBorder="1" applyAlignment="1">
      <alignment horizontal="left" vertical="top" wrapText="1"/>
    </xf>
    <xf numFmtId="0" fontId="72" fillId="0" borderId="25" xfId="0" applyFont="1" applyBorder="1" applyAlignment="1">
      <alignment horizontal="left" vertical="top" wrapText="1"/>
    </xf>
    <xf numFmtId="0" fontId="72" fillId="0" borderId="26" xfId="0" applyFont="1" applyBorder="1" applyAlignment="1">
      <alignment horizontal="left" vertical="top" wrapText="1"/>
    </xf>
    <xf numFmtId="0" fontId="72" fillId="0" borderId="0" xfId="0" applyFont="1" applyAlignment="1">
      <alignment horizontal="left" vertical="top" wrapText="1"/>
    </xf>
    <xf numFmtId="0" fontId="72" fillId="0" borderId="27" xfId="0" applyFont="1" applyBorder="1" applyAlignment="1">
      <alignment horizontal="left" vertical="top" wrapText="1"/>
    </xf>
    <xf numFmtId="0" fontId="72" fillId="0" borderId="29" xfId="0" applyFont="1" applyBorder="1" applyAlignment="1">
      <alignment horizontal="left" vertical="top" wrapText="1"/>
    </xf>
    <xf numFmtId="0" fontId="72" fillId="0" borderId="30" xfId="0" applyFont="1" applyBorder="1" applyAlignment="1">
      <alignment horizontal="left" vertical="top" wrapText="1"/>
    </xf>
    <xf numFmtId="0" fontId="72" fillId="0" borderId="31" xfId="0" applyFont="1" applyBorder="1" applyAlignment="1">
      <alignment horizontal="left" vertical="top" wrapText="1"/>
    </xf>
    <xf numFmtId="0" fontId="4" fillId="0" borderId="24" xfId="0" applyFont="1" applyBorder="1" applyAlignment="1">
      <alignment horizontal="justify" vertical="center" wrapText="1"/>
    </xf>
    <xf numFmtId="0" fontId="88" fillId="36" borderId="0" xfId="0" applyFont="1" applyFill="1" applyAlignment="1">
      <alignment horizontal="center" vertical="center" wrapText="1"/>
    </xf>
    <xf numFmtId="0" fontId="88" fillId="36" borderId="17" xfId="0" applyFont="1" applyFill="1" applyBorder="1" applyAlignment="1">
      <alignment horizontal="center" vertical="center" wrapText="1"/>
    </xf>
    <xf numFmtId="0" fontId="79" fillId="34" borderId="17" xfId="0" applyFont="1" applyFill="1" applyBorder="1" applyAlignment="1">
      <alignment horizontal="center" vertical="center" wrapText="1"/>
    </xf>
    <xf numFmtId="9" fontId="4" fillId="0" borderId="48" xfId="60" applyFont="1" applyBorder="1" applyAlignment="1">
      <alignment horizontal="left" vertical="center" wrapText="1"/>
    </xf>
    <xf numFmtId="9" fontId="4" fillId="0" borderId="49" xfId="60" applyFont="1" applyBorder="1" applyAlignment="1">
      <alignment horizontal="left" vertical="center" wrapText="1"/>
    </xf>
    <xf numFmtId="9" fontId="4" fillId="0" borderId="50" xfId="60" applyFont="1" applyBorder="1" applyAlignment="1">
      <alignment horizontal="left" vertical="center" wrapText="1"/>
    </xf>
    <xf numFmtId="0" fontId="4" fillId="0" borderId="48" xfId="0" applyFont="1" applyBorder="1" applyAlignment="1" applyProtection="1">
      <alignment horizontal="justify" vertical="center" wrapText="1"/>
      <protection locked="0"/>
    </xf>
    <xf numFmtId="0" fontId="4" fillId="0" borderId="49" xfId="0" applyFont="1" applyBorder="1" applyAlignment="1" applyProtection="1">
      <alignment horizontal="justify" vertical="center" wrapText="1"/>
      <protection locked="0"/>
    </xf>
    <xf numFmtId="0" fontId="4" fillId="0" borderId="50" xfId="0" applyFont="1" applyBorder="1" applyAlignment="1" applyProtection="1">
      <alignment horizontal="justify" vertical="center" wrapText="1"/>
      <protection locked="0"/>
    </xf>
    <xf numFmtId="0" fontId="72" fillId="0" borderId="48" xfId="0" applyFont="1" applyBorder="1" applyAlignment="1" applyProtection="1">
      <alignment horizontal="left" vertical="top"/>
      <protection locked="0"/>
    </xf>
    <xf numFmtId="0" fontId="72" fillId="0" borderId="49" xfId="0" applyFont="1" applyBorder="1" applyAlignment="1" applyProtection="1">
      <alignment horizontal="left" vertical="top"/>
      <protection locked="0"/>
    </xf>
    <xf numFmtId="0" fontId="72" fillId="0" borderId="50" xfId="0" applyFont="1" applyBorder="1" applyAlignment="1" applyProtection="1">
      <alignment horizontal="left" vertical="top"/>
      <protection locked="0"/>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4" fontId="4" fillId="35" borderId="48" xfId="60" applyNumberFormat="1" applyFont="1" applyFill="1" applyBorder="1" applyAlignment="1">
      <alignment horizontal="center" vertical="center" wrapText="1"/>
    </xf>
    <xf numFmtId="4" fontId="4" fillId="35" borderId="49" xfId="60" applyNumberFormat="1" applyFont="1" applyFill="1" applyBorder="1" applyAlignment="1">
      <alignment horizontal="center" vertical="center" wrapText="1"/>
    </xf>
    <xf numFmtId="4" fontId="4" fillId="35" borderId="50" xfId="60" applyNumberFormat="1" applyFont="1" applyFill="1" applyBorder="1" applyAlignment="1">
      <alignment horizontal="center" vertical="center" wrapText="1"/>
    </xf>
    <xf numFmtId="0" fontId="72" fillId="35" borderId="48" xfId="0" applyFont="1" applyFill="1" applyBorder="1" applyAlignment="1">
      <alignment horizontal="center" vertical="center" wrapText="1"/>
    </xf>
    <xf numFmtId="0" fontId="72" fillId="35" borderId="50" xfId="0" applyFont="1" applyFill="1" applyBorder="1" applyAlignment="1">
      <alignment horizontal="center" vertical="center" wrapText="1"/>
    </xf>
    <xf numFmtId="4" fontId="4" fillId="35" borderId="48" xfId="60" applyNumberFormat="1" applyFont="1" applyFill="1" applyBorder="1" applyAlignment="1" applyProtection="1">
      <alignment horizontal="center" vertical="center" wrapText="1"/>
      <protection locked="0"/>
    </xf>
    <xf numFmtId="4" fontId="4" fillId="35" borderId="49" xfId="60" applyNumberFormat="1" applyFont="1" applyFill="1" applyBorder="1" applyAlignment="1" applyProtection="1">
      <alignment horizontal="center" vertical="center" wrapText="1"/>
      <protection locked="0"/>
    </xf>
    <xf numFmtId="4" fontId="4" fillId="35" borderId="50" xfId="60" applyNumberFormat="1" applyFont="1" applyFill="1" applyBorder="1" applyAlignment="1" applyProtection="1">
      <alignment horizontal="center" vertical="center" wrapText="1"/>
      <protection locked="0"/>
    </xf>
    <xf numFmtId="4" fontId="4" fillId="0" borderId="48" xfId="0" applyNumberFormat="1" applyFont="1" applyBorder="1" applyAlignment="1" applyProtection="1">
      <alignment horizontal="center" vertical="center" wrapText="1"/>
      <protection locked="0"/>
    </xf>
    <xf numFmtId="4" fontId="4" fillId="0" borderId="50" xfId="0" applyNumberFormat="1" applyFont="1" applyBorder="1" applyAlignment="1" applyProtection="1">
      <alignment horizontal="center" vertical="center" wrapText="1"/>
      <protection locked="0"/>
    </xf>
    <xf numFmtId="9" fontId="4" fillId="39" borderId="48" xfId="60" applyFont="1" applyFill="1" applyBorder="1" applyAlignment="1">
      <alignment horizontal="center" vertical="center" wrapText="1"/>
    </xf>
    <xf numFmtId="9" fontId="4" fillId="39" borderId="49" xfId="60" applyFont="1" applyFill="1" applyBorder="1" applyAlignment="1">
      <alignment horizontal="center" vertical="center" wrapText="1"/>
    </xf>
    <xf numFmtId="9" fontId="4" fillId="39" borderId="50" xfId="60" applyFont="1" applyFill="1" applyBorder="1" applyAlignment="1">
      <alignment horizontal="center" vertical="center" wrapText="1"/>
    </xf>
    <xf numFmtId="0" fontId="4" fillId="39" borderId="48" xfId="0" applyFont="1" applyFill="1" applyBorder="1" applyAlignment="1">
      <alignment horizontal="center" vertical="center" wrapText="1"/>
    </xf>
    <xf numFmtId="0" fontId="4" fillId="39" borderId="49" xfId="0" applyFont="1" applyFill="1" applyBorder="1" applyAlignment="1">
      <alignment horizontal="center" vertical="center" wrapText="1"/>
    </xf>
    <xf numFmtId="0" fontId="4" fillId="39" borderId="50" xfId="0" applyFont="1" applyFill="1" applyBorder="1" applyAlignment="1">
      <alignment horizontal="center" vertical="center" wrapText="1"/>
    </xf>
    <xf numFmtId="0" fontId="4" fillId="0" borderId="48" xfId="0" applyFont="1" applyBorder="1" applyAlignment="1">
      <alignment horizontal="right" vertical="center" wrapText="1"/>
    </xf>
    <xf numFmtId="0" fontId="4" fillId="0" borderId="49" xfId="0" applyFont="1" applyBorder="1" applyAlignment="1">
      <alignment horizontal="right" vertical="center" wrapText="1"/>
    </xf>
    <xf numFmtId="0" fontId="4" fillId="0" borderId="50" xfId="0" applyFont="1" applyBorder="1" applyAlignment="1">
      <alignment horizontal="right" vertical="center" wrapText="1"/>
    </xf>
    <xf numFmtId="165" fontId="4" fillId="0" borderId="48" xfId="0" applyNumberFormat="1" applyFont="1" applyBorder="1" applyAlignment="1">
      <alignment horizontal="center" vertical="center" wrapText="1"/>
    </xf>
    <xf numFmtId="165" fontId="4" fillId="0" borderId="49" xfId="0" applyNumberFormat="1" applyFont="1" applyBorder="1" applyAlignment="1">
      <alignment horizontal="center" vertical="center" wrapText="1"/>
    </xf>
    <xf numFmtId="165" fontId="4" fillId="0" borderId="50" xfId="0" applyNumberFormat="1" applyFont="1" applyBorder="1" applyAlignment="1">
      <alignment horizontal="center" vertical="center" wrapText="1"/>
    </xf>
    <xf numFmtId="164" fontId="4" fillId="0" borderId="48" xfId="0" applyNumberFormat="1" applyFont="1" applyBorder="1" applyAlignment="1">
      <alignment horizontal="center" vertical="center" wrapText="1"/>
    </xf>
    <xf numFmtId="164" fontId="4" fillId="0" borderId="50" xfId="0" applyNumberFormat="1" applyFont="1" applyBorder="1" applyAlignment="1">
      <alignment horizontal="center" vertical="center" wrapText="1"/>
    </xf>
    <xf numFmtId="0" fontId="4" fillId="33" borderId="48" xfId="0" applyFont="1" applyFill="1" applyBorder="1" applyAlignment="1">
      <alignment horizontal="center" vertical="center" wrapText="1"/>
    </xf>
    <xf numFmtId="0" fontId="4" fillId="33" borderId="49" xfId="0" applyFont="1" applyFill="1" applyBorder="1" applyAlignment="1">
      <alignment horizontal="center" vertical="center" wrapText="1"/>
    </xf>
    <xf numFmtId="0" fontId="4" fillId="33" borderId="50" xfId="0" applyFont="1" applyFill="1" applyBorder="1" applyAlignment="1">
      <alignment horizontal="center" vertical="center" wrapText="1"/>
    </xf>
    <xf numFmtId="4" fontId="4" fillId="0" borderId="48" xfId="0" applyNumberFormat="1" applyFont="1" applyBorder="1" applyAlignment="1">
      <alignment horizontal="center" vertical="center" wrapText="1"/>
    </xf>
    <xf numFmtId="4" fontId="4" fillId="0" borderId="50" xfId="0" applyNumberFormat="1" applyFont="1" applyBorder="1" applyAlignment="1">
      <alignment horizontal="center" vertical="center" wrapText="1"/>
    </xf>
    <xf numFmtId="0" fontId="4" fillId="36" borderId="48" xfId="0" applyFont="1" applyFill="1" applyBorder="1" applyAlignment="1">
      <alignment horizontal="left" vertical="center" wrapText="1"/>
    </xf>
    <xf numFmtId="0" fontId="4" fillId="36" borderId="49" xfId="0" applyFont="1" applyFill="1" applyBorder="1" applyAlignment="1">
      <alignment horizontal="left" vertical="center" wrapText="1"/>
    </xf>
    <xf numFmtId="0" fontId="4" fillId="36" borderId="50" xfId="0" applyFont="1" applyFill="1" applyBorder="1" applyAlignment="1">
      <alignment horizontal="left" vertical="center" wrapText="1"/>
    </xf>
    <xf numFmtId="0" fontId="4" fillId="34" borderId="48" xfId="0" applyFont="1" applyFill="1" applyBorder="1" applyAlignment="1">
      <alignment horizontal="justify" vertical="center" wrapText="1"/>
    </xf>
    <xf numFmtId="0" fontId="4" fillId="34" borderId="49" xfId="0" applyFont="1" applyFill="1" applyBorder="1" applyAlignment="1">
      <alignment horizontal="justify" vertical="center" wrapText="1"/>
    </xf>
    <xf numFmtId="0" fontId="4" fillId="34" borderId="50" xfId="0" applyFont="1" applyFill="1" applyBorder="1" applyAlignment="1">
      <alignment horizontal="justify" vertical="center" wrapText="1"/>
    </xf>
    <xf numFmtId="0" fontId="4" fillId="36" borderId="48" xfId="0" applyFont="1" applyFill="1" applyBorder="1" applyAlignment="1">
      <alignment horizontal="center" vertical="center" wrapText="1"/>
    </xf>
    <xf numFmtId="0" fontId="4" fillId="36" borderId="50" xfId="0"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Millares 4" xfId="53"/>
    <cellStyle name="Currency" xfId="54"/>
    <cellStyle name="Currency [0]" xfId="55"/>
    <cellStyle name="Moneda 2" xfId="56"/>
    <cellStyle name="Neutral" xfId="57"/>
    <cellStyle name="Normal 2 2"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5" tint="0.5999900102615356"/>
  </sheetPr>
  <dimension ref="A2:F29"/>
  <sheetViews>
    <sheetView showGridLines="0" tabSelected="1" zoomScale="85" zoomScaleNormal="85" zoomScalePageLayoutView="0" workbookViewId="0" topLeftCell="A1">
      <selection activeCell="A22" sqref="A22"/>
    </sheetView>
  </sheetViews>
  <sheetFormatPr defaultColWidth="11.421875" defaultRowHeight="15"/>
  <cols>
    <col min="1" max="2" width="45.8515625" style="13" bestFit="1" customWidth="1"/>
    <col min="3" max="3" width="40.140625" style="13" customWidth="1"/>
    <col min="4" max="4" width="29.140625" style="13" customWidth="1"/>
    <col min="5" max="5" width="17.8515625" style="13" customWidth="1"/>
    <col min="6" max="16384" width="11.421875" style="13" customWidth="1"/>
  </cols>
  <sheetData>
    <row r="2" spans="1:5" ht="25.5" customHeight="1">
      <c r="A2" s="54" t="s">
        <v>65</v>
      </c>
      <c r="B2" s="54"/>
      <c r="C2" s="56" t="s">
        <v>161</v>
      </c>
      <c r="D2" s="56"/>
      <c r="E2" s="56"/>
    </row>
    <row r="3" spans="1:5" ht="25.5" customHeight="1" thickBot="1">
      <c r="A3" s="55"/>
      <c r="B3" s="55"/>
      <c r="C3" s="57"/>
      <c r="D3" s="57"/>
      <c r="E3" s="57"/>
    </row>
    <row r="4" s="21" customFormat="1" ht="15" customHeight="1" thickTop="1"/>
    <row r="5" s="21" customFormat="1" ht="24"/>
    <row r="6" spans="1:6" s="21" customFormat="1" ht="15.75" customHeight="1">
      <c r="A6" s="58" t="s">
        <v>64</v>
      </c>
      <c r="B6" s="58"/>
      <c r="C6" s="58"/>
      <c r="D6" s="58"/>
      <c r="E6" s="58"/>
      <c r="F6" s="22"/>
    </row>
    <row r="7" spans="1:6" s="21" customFormat="1" ht="15.75" customHeight="1">
      <c r="A7" s="58"/>
      <c r="B7" s="58"/>
      <c r="C7" s="58"/>
      <c r="D7" s="58"/>
      <c r="E7" s="58"/>
      <c r="F7" s="22"/>
    </row>
    <row r="8" spans="1:6" s="21" customFormat="1" ht="30" customHeight="1">
      <c r="A8" s="58"/>
      <c r="B8" s="58"/>
      <c r="C8" s="58"/>
      <c r="D8" s="58"/>
      <c r="E8" s="58"/>
      <c r="F8" s="23"/>
    </row>
    <row r="9" spans="1:6" s="21" customFormat="1" ht="30" customHeight="1">
      <c r="A9" s="58"/>
      <c r="B9" s="58"/>
      <c r="C9" s="58"/>
      <c r="D9" s="58"/>
      <c r="E9" s="58"/>
      <c r="F9" s="22"/>
    </row>
    <row r="10" spans="1:5" s="21" customFormat="1" ht="24">
      <c r="A10" s="59" t="s">
        <v>63</v>
      </c>
      <c r="B10" s="59"/>
      <c r="C10" s="59"/>
      <c r="D10" s="59"/>
      <c r="E10" s="59"/>
    </row>
    <row r="11" spans="1:5" s="14" customFormat="1" ht="15.75" customHeight="1">
      <c r="A11" s="18"/>
      <c r="B11" s="18"/>
      <c r="C11" s="18"/>
      <c r="D11" s="18"/>
      <c r="E11" s="18"/>
    </row>
    <row r="12" spans="1:6" s="14" customFormat="1" ht="15.75" customHeight="1">
      <c r="A12" s="60" t="s">
        <v>62</v>
      </c>
      <c r="B12" s="60"/>
      <c r="C12" s="60"/>
      <c r="D12" s="60"/>
      <c r="E12" s="60"/>
      <c r="F12" s="20"/>
    </row>
    <row r="13" spans="1:6" s="14" customFormat="1" ht="15.75" customHeight="1">
      <c r="A13" s="60"/>
      <c r="B13" s="60"/>
      <c r="C13" s="60"/>
      <c r="D13" s="60"/>
      <c r="E13" s="60"/>
      <c r="F13" s="20"/>
    </row>
    <row r="14" spans="1:6" s="14" customFormat="1" ht="15.75" customHeight="1">
      <c r="A14" s="60"/>
      <c r="B14" s="60"/>
      <c r="C14" s="60"/>
      <c r="D14" s="60"/>
      <c r="E14" s="60"/>
      <c r="F14" s="20"/>
    </row>
    <row r="15" spans="1:6" s="14" customFormat="1" ht="15.75" customHeight="1">
      <c r="A15" s="60"/>
      <c r="B15" s="60"/>
      <c r="C15" s="60"/>
      <c r="D15" s="60"/>
      <c r="E15" s="60"/>
      <c r="F15" s="20"/>
    </row>
    <row r="16" spans="1:6" s="14" customFormat="1" ht="15.75" customHeight="1">
      <c r="A16" s="60"/>
      <c r="B16" s="60"/>
      <c r="C16" s="60"/>
      <c r="D16" s="60"/>
      <c r="E16" s="60"/>
      <c r="F16" s="20"/>
    </row>
    <row r="17" spans="1:6" s="14" customFormat="1" ht="15.75" customHeight="1">
      <c r="A17" s="60"/>
      <c r="B17" s="60"/>
      <c r="C17" s="60"/>
      <c r="D17" s="60"/>
      <c r="E17" s="60"/>
      <c r="F17" s="20"/>
    </row>
    <row r="18" spans="1:5" s="14" customFormat="1" ht="15.75" customHeight="1">
      <c r="A18" s="53"/>
      <c r="B18" s="53"/>
      <c r="C18" s="53"/>
      <c r="D18" s="53"/>
      <c r="E18" s="53"/>
    </row>
    <row r="19" spans="1:4" s="16" customFormat="1" ht="15.75" customHeight="1">
      <c r="A19" s="14"/>
      <c r="B19" s="41" t="s">
        <v>24</v>
      </c>
      <c r="C19" s="41" t="s">
        <v>61</v>
      </c>
      <c r="D19" s="41" t="s">
        <v>60</v>
      </c>
    </row>
    <row r="20" spans="1:4" s="16" customFormat="1" ht="15.75" customHeight="1">
      <c r="A20" s="14"/>
      <c r="B20" s="41" t="s">
        <v>27</v>
      </c>
      <c r="C20" s="41" t="s">
        <v>27</v>
      </c>
      <c r="D20" s="41" t="s">
        <v>59</v>
      </c>
    </row>
    <row r="21" spans="1:4" s="16" customFormat="1" ht="15.75" customHeight="1">
      <c r="A21" s="14"/>
      <c r="B21" s="19"/>
      <c r="C21" s="19"/>
      <c r="D21" s="19"/>
    </row>
    <row r="22" spans="1:4" s="16" customFormat="1" ht="15.75" customHeight="1">
      <c r="A22" s="18" t="s">
        <v>58</v>
      </c>
      <c r="B22" s="38">
        <f>'E001'!B17+'E002'!B17+'E003'!B17+'E004'!B17+'M001'!B17+'K025'!B17+'O001'!B17</f>
        <v>982.9021529999999</v>
      </c>
      <c r="C22" s="38">
        <f>'E001'!C17+'E002'!C17+'E003'!C17+'E004'!C17+'M001'!C17+'O001'!C17+'K025'!C17</f>
        <v>975.00702796</v>
      </c>
      <c r="D22" s="17">
        <f>(C22)/B22</f>
        <v>0.991967537138969</v>
      </c>
    </row>
    <row r="23" spans="1:4" s="16" customFormat="1" ht="15">
      <c r="A23" s="18" t="s">
        <v>57</v>
      </c>
      <c r="B23" s="38">
        <f>'E001'!B18+'E002'!B18+'E003'!B18+'E004'!B18+'M001'!B18+'O001'!B18+'K025'!B18</f>
        <v>975.00702796</v>
      </c>
      <c r="C23" s="38">
        <f>'E001'!C18+'E002'!C18+'E003'!C18+'E004'!C18+'M001'!C18+'O001'!C18+'K025'!C18</f>
        <v>975.00702796</v>
      </c>
      <c r="D23" s="17">
        <f>(C23)/B23</f>
        <v>1</v>
      </c>
    </row>
    <row r="24" spans="2:4" s="14" customFormat="1" ht="15">
      <c r="B24" s="15"/>
      <c r="C24" s="15"/>
      <c r="D24" s="15"/>
    </row>
    <row r="25" s="14" customFormat="1" ht="15"/>
    <row r="26" s="14" customFormat="1" ht="15"/>
    <row r="27" s="14" customFormat="1" ht="15"/>
    <row r="28" spans="2:3" s="14" customFormat="1" ht="15">
      <c r="B28" s="52"/>
      <c r="C28" s="52"/>
    </row>
    <row r="29" spans="2:3" s="14" customFormat="1" ht="15">
      <c r="B29" s="52"/>
      <c r="C29" s="52"/>
    </row>
    <row r="30" s="14" customFormat="1" ht="15"/>
    <row r="31" s="14" customFormat="1" ht="15"/>
    <row r="32" s="14" customFormat="1" ht="15"/>
    <row r="33" s="14" customFormat="1" ht="15"/>
    <row r="34" s="14" customFormat="1" ht="15"/>
    <row r="35" s="14" customFormat="1" ht="15"/>
    <row r="36" s="14" customFormat="1" ht="15"/>
    <row r="37" s="14" customFormat="1" ht="15"/>
    <row r="38" s="14" customFormat="1" ht="15"/>
    <row r="39" s="14" customFormat="1" ht="15"/>
    <row r="40" s="14" customFormat="1" ht="15"/>
    <row r="41" s="14" customFormat="1" ht="15"/>
    <row r="42" s="14" customFormat="1" ht="15"/>
    <row r="43" s="14" customFormat="1" ht="15"/>
    <row r="44" s="14" customFormat="1" ht="15"/>
    <row r="45" s="14" customFormat="1" ht="15"/>
    <row r="46" s="14" customFormat="1" ht="15"/>
    <row r="47" s="14" customFormat="1" ht="15"/>
    <row r="48" s="14" customFormat="1" ht="15"/>
    <row r="49" s="14" customFormat="1" ht="15"/>
    <row r="50" s="14" customFormat="1" ht="15"/>
    <row r="51" s="14" customFormat="1" ht="15"/>
    <row r="52" s="14" customFormat="1" ht="15"/>
    <row r="53" s="14" customFormat="1" ht="15"/>
    <row r="54" s="14" customFormat="1" ht="15"/>
    <row r="55" s="14" customFormat="1" ht="15"/>
    <row r="56" s="14" customFormat="1" ht="15"/>
    <row r="57" s="14" customFormat="1" ht="15"/>
  </sheetData>
  <sheetProtection/>
  <mergeCells count="6">
    <mergeCell ref="A18:E18"/>
    <mergeCell ref="A2:B3"/>
    <mergeCell ref="C2:E3"/>
    <mergeCell ref="A6:E9"/>
    <mergeCell ref="A10:E10"/>
    <mergeCell ref="A12:E17"/>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5" tint="0.5999900102615356"/>
  </sheetPr>
  <dimension ref="A1:F26"/>
  <sheetViews>
    <sheetView showGridLines="0" zoomScalePageLayoutView="0" workbookViewId="0" topLeftCell="A1">
      <selection activeCell="B17" sqref="B17"/>
    </sheetView>
  </sheetViews>
  <sheetFormatPr defaultColWidth="11.421875" defaultRowHeight="15"/>
  <cols>
    <col min="1" max="2" width="45.8515625" style="13" bestFit="1" customWidth="1"/>
    <col min="3" max="3" width="40.140625" style="13" customWidth="1"/>
    <col min="4" max="4" width="29.140625" style="13" customWidth="1"/>
    <col min="5" max="5" width="17.8515625" style="13" customWidth="1"/>
    <col min="6" max="16384" width="11.421875" style="13" customWidth="1"/>
  </cols>
  <sheetData>
    <row r="1" ht="18">
      <c r="A1" s="24"/>
    </row>
    <row r="2" spans="1:5" ht="25.5" customHeight="1">
      <c r="A2" s="54" t="s">
        <v>65</v>
      </c>
      <c r="B2" s="54"/>
      <c r="C2" s="56" t="s">
        <v>161</v>
      </c>
      <c r="D2" s="56"/>
      <c r="E2" s="56"/>
    </row>
    <row r="3" spans="1:5" ht="25.5" customHeight="1" thickBot="1">
      <c r="A3" s="55"/>
      <c r="B3" s="55"/>
      <c r="C3" s="57"/>
      <c r="D3" s="57"/>
      <c r="E3" s="57"/>
    </row>
    <row r="4" s="21" customFormat="1" ht="24.75" thickTop="1"/>
    <row r="5" s="21" customFormat="1" ht="24"/>
    <row r="6" s="21" customFormat="1" ht="24"/>
    <row r="7" s="21" customFormat="1" ht="24"/>
    <row r="8" spans="1:5" s="21" customFormat="1" ht="29.25" customHeight="1">
      <c r="A8" s="139" t="s">
        <v>101</v>
      </c>
      <c r="B8" s="139"/>
      <c r="C8" s="139"/>
      <c r="D8" s="139"/>
      <c r="E8" s="139"/>
    </row>
    <row r="9" spans="1:5" s="21" customFormat="1" ht="29.25" customHeight="1">
      <c r="A9" s="139"/>
      <c r="B9" s="139"/>
      <c r="C9" s="139"/>
      <c r="D9" s="139"/>
      <c r="E9" s="139"/>
    </row>
    <row r="10" spans="1:5" s="14" customFormat="1" ht="15">
      <c r="A10" s="140" t="s">
        <v>100</v>
      </c>
      <c r="B10" s="140"/>
      <c r="C10" s="140"/>
      <c r="D10" s="140"/>
      <c r="E10" s="140"/>
    </row>
    <row r="11" spans="1:5" s="14" customFormat="1" ht="15">
      <c r="A11" s="140"/>
      <c r="B11" s="140"/>
      <c r="C11" s="140"/>
      <c r="D11" s="140"/>
      <c r="E11" s="140"/>
    </row>
    <row r="12" spans="1:5" s="14" customFormat="1" ht="15">
      <c r="A12" s="140"/>
      <c r="B12" s="140"/>
      <c r="C12" s="140"/>
      <c r="D12" s="140"/>
      <c r="E12" s="140"/>
    </row>
    <row r="13" spans="1:5" s="14" customFormat="1" ht="15">
      <c r="A13" s="53"/>
      <c r="B13" s="53"/>
      <c r="C13" s="53"/>
      <c r="D13" s="53"/>
      <c r="E13" s="53"/>
    </row>
    <row r="14" spans="1:4" s="16" customFormat="1" ht="15">
      <c r="A14" s="14"/>
      <c r="B14" s="19" t="s">
        <v>24</v>
      </c>
      <c r="C14" s="19" t="s">
        <v>61</v>
      </c>
      <c r="D14" s="19" t="s">
        <v>60</v>
      </c>
    </row>
    <row r="15" spans="1:4" s="16" customFormat="1" ht="15">
      <c r="A15" s="14"/>
      <c r="B15" s="19" t="s">
        <v>27</v>
      </c>
      <c r="C15" s="19" t="s">
        <v>27</v>
      </c>
      <c r="D15" s="19" t="s">
        <v>59</v>
      </c>
    </row>
    <row r="16" spans="1:4" s="16" customFormat="1" ht="15">
      <c r="A16" s="14"/>
      <c r="B16" s="19"/>
      <c r="C16" s="19"/>
      <c r="D16" s="19"/>
    </row>
    <row r="17" spans="1:4" s="16" customFormat="1" ht="15">
      <c r="A17" s="20" t="s">
        <v>58</v>
      </c>
      <c r="B17" s="38">
        <f>87023141/1000000</f>
        <v>87.023141</v>
      </c>
      <c r="C17" s="38">
        <f>100237412.36/1000000</f>
        <v>100.23741236</v>
      </c>
      <c r="D17" s="17">
        <f>(C17)/B17</f>
        <v>1.151847786785816</v>
      </c>
    </row>
    <row r="18" spans="1:4" s="16" customFormat="1" ht="15">
      <c r="A18" s="20" t="s">
        <v>57</v>
      </c>
      <c r="B18" s="38">
        <f>100237412.36/1000000</f>
        <v>100.23741236</v>
      </c>
      <c r="C18" s="38">
        <f>100237412.36/1000000</f>
        <v>100.23741236</v>
      </c>
      <c r="D18" s="17">
        <f>(C18)/B18</f>
        <v>1</v>
      </c>
    </row>
    <row r="19" spans="2:4" s="14" customFormat="1" ht="15">
      <c r="B19" s="15"/>
      <c r="C19" s="15"/>
      <c r="D19" s="15"/>
    </row>
    <row r="20" s="14" customFormat="1" ht="15"/>
    <row r="21" spans="1:5" s="14" customFormat="1" ht="63.75" customHeight="1">
      <c r="A21" s="138" t="s">
        <v>99</v>
      </c>
      <c r="B21" s="138"/>
      <c r="C21" s="138"/>
      <c r="D21" s="138"/>
      <c r="E21" s="138"/>
    </row>
    <row r="22" spans="1:5" s="14" customFormat="1" ht="15">
      <c r="A22" s="137" t="s">
        <v>98</v>
      </c>
      <c r="B22" s="137"/>
      <c r="C22" s="137"/>
      <c r="D22" s="137"/>
      <c r="E22" s="137"/>
    </row>
    <row r="23" spans="1:5" s="14" customFormat="1" ht="15">
      <c r="A23" s="138"/>
      <c r="B23" s="138"/>
      <c r="C23" s="138"/>
      <c r="D23" s="138"/>
      <c r="E23" s="138"/>
    </row>
    <row r="24" spans="1:5" s="14" customFormat="1" ht="15">
      <c r="A24" s="138"/>
      <c r="B24" s="138"/>
      <c r="C24" s="138"/>
      <c r="D24" s="138"/>
      <c r="E24" s="138"/>
    </row>
    <row r="25" spans="1:5" s="14" customFormat="1" ht="15">
      <c r="A25" s="19"/>
      <c r="B25" s="19"/>
      <c r="C25" s="19"/>
      <c r="D25" s="19"/>
      <c r="E25" s="19"/>
    </row>
    <row r="26" spans="1:6" s="14" customFormat="1" ht="15">
      <c r="A26" s="138"/>
      <c r="B26" s="138"/>
      <c r="C26" s="138"/>
      <c r="D26" s="138"/>
      <c r="E26" s="138"/>
      <c r="F26" s="138"/>
    </row>
    <row r="27" s="14" customFormat="1" ht="15"/>
    <row r="28" s="14" customFormat="1" ht="15"/>
    <row r="29" s="14" customFormat="1" ht="15"/>
    <row r="30" s="14" customFormat="1" ht="15"/>
    <row r="31" s="14" customFormat="1" ht="15"/>
    <row r="32" s="14" customFormat="1" ht="15"/>
    <row r="33" s="14" customFormat="1" ht="15"/>
    <row r="34" s="14" customFormat="1" ht="15"/>
    <row r="35" s="14" customFormat="1" ht="15"/>
    <row r="36" s="14" customFormat="1" ht="15"/>
    <row r="37" s="14" customFormat="1" ht="15"/>
    <row r="38" s="14" customFormat="1" ht="15"/>
    <row r="39" s="14" customFormat="1" ht="15"/>
    <row r="40" s="14" customFormat="1" ht="15"/>
    <row r="41" s="14" customFormat="1" ht="15"/>
    <row r="42" s="14" customFormat="1" ht="15"/>
  </sheetData>
  <sheetProtection/>
  <mergeCells count="10">
    <mergeCell ref="A22:E22"/>
    <mergeCell ref="A23:E23"/>
    <mergeCell ref="A24:E24"/>
    <mergeCell ref="A26:F26"/>
    <mergeCell ref="A2:B3"/>
    <mergeCell ref="C2:E3"/>
    <mergeCell ref="A8:E9"/>
    <mergeCell ref="A10:E12"/>
    <mergeCell ref="A13:E13"/>
    <mergeCell ref="A21:E21"/>
  </mergeCells>
  <hyperlinks>
    <hyperlink ref="A22:E22" location="DGA!A1" display="Dirección General de Administración"/>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theme="5" tint="0.5999900102615356"/>
  </sheetPr>
  <dimension ref="A1:F26"/>
  <sheetViews>
    <sheetView showGridLines="0" zoomScalePageLayoutView="0" workbookViewId="0" topLeftCell="A1">
      <selection activeCell="C17" sqref="C17"/>
    </sheetView>
  </sheetViews>
  <sheetFormatPr defaultColWidth="11.421875" defaultRowHeight="15"/>
  <cols>
    <col min="1" max="2" width="45.8515625" style="13" bestFit="1" customWidth="1"/>
    <col min="3" max="3" width="40.140625" style="13" customWidth="1"/>
    <col min="4" max="4" width="29.140625" style="13" customWidth="1"/>
    <col min="5" max="5" width="17.8515625" style="13" customWidth="1"/>
    <col min="6" max="16384" width="11.421875" style="13" customWidth="1"/>
  </cols>
  <sheetData>
    <row r="1" ht="18">
      <c r="A1" s="24"/>
    </row>
    <row r="2" spans="1:5" ht="25.5" customHeight="1">
      <c r="A2" s="54" t="s">
        <v>65</v>
      </c>
      <c r="B2" s="54"/>
      <c r="C2" s="56" t="s">
        <v>161</v>
      </c>
      <c r="D2" s="56"/>
      <c r="E2" s="56"/>
    </row>
    <row r="3" spans="1:5" ht="25.5" customHeight="1" thickBot="1">
      <c r="A3" s="55"/>
      <c r="B3" s="55"/>
      <c r="C3" s="57"/>
      <c r="D3" s="57"/>
      <c r="E3" s="57"/>
    </row>
    <row r="4" s="21" customFormat="1" ht="24.75" thickTop="1"/>
    <row r="5" s="21" customFormat="1" ht="24"/>
    <row r="6" s="21" customFormat="1" ht="24"/>
    <row r="7" s="21" customFormat="1" ht="24"/>
    <row r="8" spans="1:5" s="21" customFormat="1" ht="29.25" customHeight="1">
      <c r="A8" s="139" t="s">
        <v>104</v>
      </c>
      <c r="B8" s="139"/>
      <c r="C8" s="139"/>
      <c r="D8" s="139"/>
      <c r="E8" s="139"/>
    </row>
    <row r="9" spans="1:5" s="21" customFormat="1" ht="29.25" customHeight="1">
      <c r="A9" s="139"/>
      <c r="B9" s="139"/>
      <c r="C9" s="139"/>
      <c r="D9" s="139"/>
      <c r="E9" s="139"/>
    </row>
    <row r="10" spans="1:5" s="14" customFormat="1" ht="15">
      <c r="A10" s="140" t="s">
        <v>103</v>
      </c>
      <c r="B10" s="140"/>
      <c r="C10" s="140"/>
      <c r="D10" s="140"/>
      <c r="E10" s="140"/>
    </row>
    <row r="11" spans="1:5" s="14" customFormat="1" ht="15">
      <c r="A11" s="140"/>
      <c r="B11" s="140"/>
      <c r="C11" s="140"/>
      <c r="D11" s="140"/>
      <c r="E11" s="140"/>
    </row>
    <row r="12" spans="1:5" s="14" customFormat="1" ht="15">
      <c r="A12" s="140"/>
      <c r="B12" s="140"/>
      <c r="C12" s="140"/>
      <c r="D12" s="140"/>
      <c r="E12" s="140"/>
    </row>
    <row r="13" spans="1:5" s="14" customFormat="1" ht="15">
      <c r="A13" s="53"/>
      <c r="B13" s="53"/>
      <c r="C13" s="53"/>
      <c r="D13" s="53"/>
      <c r="E13" s="53"/>
    </row>
    <row r="14" spans="1:4" s="16" customFormat="1" ht="15">
      <c r="A14" s="14"/>
      <c r="B14" s="19" t="s">
        <v>24</v>
      </c>
      <c r="C14" s="19" t="s">
        <v>61</v>
      </c>
      <c r="D14" s="19" t="s">
        <v>60</v>
      </c>
    </row>
    <row r="15" spans="1:4" s="16" customFormat="1" ht="15">
      <c r="A15" s="14"/>
      <c r="B15" s="19" t="s">
        <v>27</v>
      </c>
      <c r="C15" s="19" t="s">
        <v>27</v>
      </c>
      <c r="D15" s="19" t="s">
        <v>59</v>
      </c>
    </row>
    <row r="16" spans="1:4" s="16" customFormat="1" ht="15">
      <c r="A16" s="14"/>
      <c r="B16" s="19"/>
      <c r="C16" s="19"/>
      <c r="D16" s="19"/>
    </row>
    <row r="17" spans="1:4" s="16" customFormat="1" ht="15">
      <c r="A17" s="20" t="s">
        <v>58</v>
      </c>
      <c r="B17" s="38">
        <f>20701289/1000000</f>
        <v>20.701289</v>
      </c>
      <c r="C17" s="38">
        <f>21362813.29/1000000</f>
        <v>21.36281329</v>
      </c>
      <c r="D17" s="17">
        <f>(C17)/B17</f>
        <v>1.0319557052703336</v>
      </c>
    </row>
    <row r="18" spans="1:4" s="16" customFormat="1" ht="15">
      <c r="A18" s="20" t="s">
        <v>57</v>
      </c>
      <c r="B18" s="38">
        <f>21362813.29/1000000</f>
        <v>21.36281329</v>
      </c>
      <c r="C18" s="38">
        <f>21362813.29/1000000</f>
        <v>21.36281329</v>
      </c>
      <c r="D18" s="17">
        <f>(C18)/B18</f>
        <v>1</v>
      </c>
    </row>
    <row r="19" spans="2:4" s="14" customFormat="1" ht="15">
      <c r="B19" s="15"/>
      <c r="C19" s="15"/>
      <c r="D19" s="15"/>
    </row>
    <row r="20" s="14" customFormat="1" ht="15"/>
    <row r="21" spans="1:5" s="14" customFormat="1" ht="63.75" customHeight="1">
      <c r="A21" s="138" t="s">
        <v>99</v>
      </c>
      <c r="B21" s="138"/>
      <c r="C21" s="138"/>
      <c r="D21" s="138"/>
      <c r="E21" s="138"/>
    </row>
    <row r="22" spans="1:5" s="14" customFormat="1" ht="15">
      <c r="A22" s="137" t="s">
        <v>102</v>
      </c>
      <c r="B22" s="137"/>
      <c r="C22" s="137"/>
      <c r="D22" s="137"/>
      <c r="E22" s="137"/>
    </row>
    <row r="23" spans="1:5" s="14" customFormat="1" ht="15">
      <c r="A23" s="138"/>
      <c r="B23" s="138"/>
      <c r="C23" s="138"/>
      <c r="D23" s="138"/>
      <c r="E23" s="138"/>
    </row>
    <row r="24" spans="1:5" s="14" customFormat="1" ht="15">
      <c r="A24" s="138"/>
      <c r="B24" s="138"/>
      <c r="C24" s="138"/>
      <c r="D24" s="138"/>
      <c r="E24" s="138"/>
    </row>
    <row r="25" spans="1:5" s="14" customFormat="1" ht="15">
      <c r="A25" s="19"/>
      <c r="B25" s="19"/>
      <c r="C25" s="19"/>
      <c r="D25" s="19"/>
      <c r="E25" s="19"/>
    </row>
    <row r="26" spans="1:6" s="14" customFormat="1" ht="15">
      <c r="A26" s="138"/>
      <c r="B26" s="138"/>
      <c r="C26" s="138"/>
      <c r="D26" s="138"/>
      <c r="E26" s="138"/>
      <c r="F26" s="138"/>
    </row>
    <row r="27" s="14" customFormat="1" ht="15"/>
    <row r="28" s="14" customFormat="1" ht="15"/>
    <row r="29" s="14" customFormat="1" ht="15"/>
    <row r="30" s="14" customFormat="1" ht="15"/>
    <row r="31" s="14" customFormat="1" ht="15"/>
    <row r="32" s="14" customFormat="1" ht="15"/>
    <row r="33" s="14" customFormat="1" ht="15"/>
    <row r="34" s="14" customFormat="1" ht="15"/>
    <row r="35" s="14" customFormat="1" ht="15"/>
    <row r="36" s="14" customFormat="1" ht="15"/>
    <row r="37" s="14" customFormat="1" ht="15"/>
    <row r="38" s="14" customFormat="1" ht="15"/>
    <row r="39" s="14" customFormat="1" ht="15"/>
    <row r="40" s="14" customFormat="1" ht="15"/>
    <row r="41" s="14" customFormat="1" ht="15"/>
    <row r="42" s="14" customFormat="1" ht="15"/>
  </sheetData>
  <sheetProtection/>
  <mergeCells count="10">
    <mergeCell ref="A22:E22"/>
    <mergeCell ref="A23:E23"/>
    <mergeCell ref="A24:E24"/>
    <mergeCell ref="A26:F26"/>
    <mergeCell ref="A2:B3"/>
    <mergeCell ref="C2:E3"/>
    <mergeCell ref="A8:E9"/>
    <mergeCell ref="A10:E12"/>
    <mergeCell ref="A13:E13"/>
    <mergeCell ref="A21:E21"/>
  </mergeCells>
  <hyperlinks>
    <hyperlink ref="A22:E22" location="OIC!A1" display="Órgano Interno de Control"/>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theme="5" tint="0.5999900102615356"/>
  </sheetPr>
  <dimension ref="A2:E19"/>
  <sheetViews>
    <sheetView zoomScalePageLayoutView="0" workbookViewId="0" topLeftCell="A1">
      <selection activeCell="B17" sqref="B17"/>
    </sheetView>
  </sheetViews>
  <sheetFormatPr defaultColWidth="11.421875" defaultRowHeight="15"/>
  <cols>
    <col min="1" max="2" width="45.8515625" style="13" bestFit="1" customWidth="1"/>
    <col min="3" max="3" width="40.140625" style="13" customWidth="1"/>
    <col min="4" max="4" width="29.140625" style="13" customWidth="1"/>
    <col min="5" max="5" width="17.8515625" style="13" customWidth="1"/>
    <col min="6" max="16384" width="11.421875" style="13" customWidth="1"/>
  </cols>
  <sheetData>
    <row r="2" spans="1:5" ht="25.5" customHeight="1">
      <c r="A2" s="174" t="s">
        <v>65</v>
      </c>
      <c r="B2" s="174"/>
      <c r="C2" s="147" t="s">
        <v>158</v>
      </c>
      <c r="D2" s="147"/>
      <c r="E2" s="147"/>
    </row>
    <row r="3" spans="1:5" ht="25.5" customHeight="1" thickBot="1">
      <c r="A3" s="175"/>
      <c r="B3" s="175"/>
      <c r="C3" s="176"/>
      <c r="D3" s="176"/>
      <c r="E3" s="176"/>
    </row>
    <row r="4" s="21" customFormat="1" ht="24.75" thickTop="1"/>
    <row r="5" s="21" customFormat="1" ht="24"/>
    <row r="6" s="21" customFormat="1" ht="24"/>
    <row r="7" s="21" customFormat="1" ht="24"/>
    <row r="8" spans="1:5" s="21" customFormat="1" ht="29.25" customHeight="1">
      <c r="A8" s="139" t="s">
        <v>105</v>
      </c>
      <c r="B8" s="139"/>
      <c r="C8" s="139"/>
      <c r="D8" s="139"/>
      <c r="E8" s="139"/>
    </row>
    <row r="9" spans="1:5" s="21" customFormat="1" ht="29.25" customHeight="1">
      <c r="A9" s="139"/>
      <c r="B9" s="139"/>
      <c r="C9" s="139"/>
      <c r="D9" s="139"/>
      <c r="E9" s="139"/>
    </row>
    <row r="10" spans="1:5" s="14" customFormat="1" ht="15">
      <c r="A10" s="140" t="s">
        <v>100</v>
      </c>
      <c r="B10" s="140"/>
      <c r="C10" s="140"/>
      <c r="D10" s="140"/>
      <c r="E10" s="140"/>
    </row>
    <row r="11" spans="1:5" s="14" customFormat="1" ht="15">
      <c r="A11" s="140"/>
      <c r="B11" s="140"/>
      <c r="C11" s="140"/>
      <c r="D11" s="140"/>
      <c r="E11" s="140"/>
    </row>
    <row r="12" spans="1:5" s="14" customFormat="1" ht="15">
      <c r="A12" s="140"/>
      <c r="B12" s="140"/>
      <c r="C12" s="140"/>
      <c r="D12" s="140"/>
      <c r="E12" s="140"/>
    </row>
    <row r="13" spans="1:5" s="14" customFormat="1" ht="15">
      <c r="A13" s="53"/>
      <c r="B13" s="53"/>
      <c r="C13" s="53"/>
      <c r="D13" s="53"/>
      <c r="E13" s="53"/>
    </row>
    <row r="14" spans="1:4" s="16" customFormat="1" ht="15">
      <c r="A14" s="14"/>
      <c r="B14" s="19" t="s">
        <v>24</v>
      </c>
      <c r="C14" s="19" t="s">
        <v>61</v>
      </c>
      <c r="D14" s="19" t="s">
        <v>60</v>
      </c>
    </row>
    <row r="15" spans="1:4" s="16" customFormat="1" ht="15">
      <c r="A15" s="14"/>
      <c r="B15" s="19" t="s">
        <v>27</v>
      </c>
      <c r="C15" s="19" t="s">
        <v>27</v>
      </c>
      <c r="D15" s="19" t="s">
        <v>59</v>
      </c>
    </row>
    <row r="16" spans="1:4" s="16" customFormat="1" ht="15">
      <c r="A16" s="14"/>
      <c r="B16" s="19"/>
      <c r="C16" s="19"/>
      <c r="D16" s="19"/>
    </row>
    <row r="17" spans="1:4" s="16" customFormat="1" ht="15">
      <c r="A17" s="20" t="s">
        <v>58</v>
      </c>
      <c r="B17" s="38">
        <f>70000000/1000000</f>
        <v>70</v>
      </c>
      <c r="C17" s="38">
        <f>61542897.4/1000000</f>
        <v>61.5428974</v>
      </c>
      <c r="D17" s="17">
        <f>(C17)/B17</f>
        <v>0.8791842485714286</v>
      </c>
    </row>
    <row r="18" spans="1:4" s="16" customFormat="1" ht="15">
      <c r="A18" s="20" t="s">
        <v>57</v>
      </c>
      <c r="B18" s="38">
        <f>61542897.4/1000000</f>
        <v>61.5428974</v>
      </c>
      <c r="C18" s="38">
        <f>61542897.4/1000000</f>
        <v>61.5428974</v>
      </c>
      <c r="D18" s="17">
        <f>(C18)/B18</f>
        <v>1</v>
      </c>
    </row>
    <row r="19" spans="2:4" s="14" customFormat="1" ht="15">
      <c r="B19" s="15"/>
      <c r="C19" s="15"/>
      <c r="D19" s="15"/>
    </row>
    <row r="20" s="14" customFormat="1" ht="15"/>
    <row r="21" s="14" customFormat="1" ht="15"/>
    <row r="22" s="14" customFormat="1" ht="15"/>
    <row r="23" s="14" customFormat="1" ht="15"/>
    <row r="24" s="14" customFormat="1" ht="15"/>
    <row r="25" s="14" customFormat="1" ht="15"/>
    <row r="26" s="14" customFormat="1" ht="15"/>
    <row r="27" s="14" customFormat="1" ht="15"/>
    <row r="28" s="14" customFormat="1" ht="15"/>
    <row r="29" s="14" customFormat="1" ht="15"/>
    <row r="30" s="14" customFormat="1" ht="15"/>
    <row r="31" s="14" customFormat="1" ht="15"/>
    <row r="32" s="14" customFormat="1" ht="15"/>
    <row r="33" s="14" customFormat="1" ht="15"/>
    <row r="34" s="14" customFormat="1" ht="15"/>
    <row r="35" s="14" customFormat="1" ht="15"/>
    <row r="36" s="14" customFormat="1" ht="15"/>
    <row r="37" s="14" customFormat="1" ht="15"/>
    <row r="38" s="14" customFormat="1" ht="15"/>
    <row r="39" s="14" customFormat="1" ht="15"/>
    <row r="40" s="14" customFormat="1" ht="15"/>
    <row r="41" s="14" customFormat="1" ht="15"/>
    <row r="42" s="14" customFormat="1" ht="15"/>
  </sheetData>
  <sheetProtection/>
  <mergeCells count="5">
    <mergeCell ref="A2:B3"/>
    <mergeCell ref="C2:E3"/>
    <mergeCell ref="A8:E9"/>
    <mergeCell ref="A10:E12"/>
    <mergeCell ref="A13:E13"/>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1:N29"/>
  <sheetViews>
    <sheetView zoomScalePageLayoutView="0" workbookViewId="0" topLeftCell="A1">
      <selection activeCell="O10" sqref="O10"/>
    </sheetView>
  </sheetViews>
  <sheetFormatPr defaultColWidth="11.421875" defaultRowHeight="15"/>
  <cols>
    <col min="1" max="1" width="11.421875" style="25" customWidth="1"/>
    <col min="2" max="2" width="16.57421875" style="25" customWidth="1"/>
    <col min="3" max="3" width="7.00390625" style="25" customWidth="1"/>
    <col min="4" max="4" width="7.140625" style="25" customWidth="1"/>
    <col min="5" max="5" width="8.421875" style="25" customWidth="1"/>
    <col min="6" max="6" width="8.8515625" style="25" customWidth="1"/>
    <col min="7" max="9" width="9.8515625" style="25" customWidth="1"/>
    <col min="10" max="10" width="9.57421875" style="25" customWidth="1"/>
    <col min="11" max="11" width="9.8515625" style="25" customWidth="1"/>
    <col min="12" max="12" width="7.8515625" style="25" customWidth="1"/>
    <col min="13" max="13" width="10.140625" style="25" customWidth="1"/>
    <col min="14" max="14" width="10.57421875" style="25" customWidth="1"/>
    <col min="15" max="16384" width="11.421875" style="25" customWidth="1"/>
  </cols>
  <sheetData>
    <row r="1" spans="2:14" s="31" customFormat="1" ht="34.5" customHeight="1" thickBot="1">
      <c r="B1" s="57" t="s">
        <v>51</v>
      </c>
      <c r="C1" s="57"/>
      <c r="D1" s="57"/>
      <c r="E1" s="57"/>
      <c r="F1" s="57"/>
      <c r="G1" s="57"/>
      <c r="H1" s="57"/>
      <c r="I1" s="57"/>
      <c r="J1" s="57"/>
      <c r="K1" s="57"/>
      <c r="L1" s="57"/>
      <c r="M1" s="57"/>
      <c r="N1" s="57"/>
    </row>
    <row r="2" spans="2:14" s="31" customFormat="1" ht="37.5" customHeight="1" thickTop="1">
      <c r="B2" s="147" t="s">
        <v>0</v>
      </c>
      <c r="C2" s="147"/>
      <c r="D2" s="147"/>
      <c r="E2" s="147"/>
      <c r="F2" s="147"/>
      <c r="G2" s="147"/>
      <c r="H2" s="147"/>
      <c r="I2" s="147"/>
      <c r="J2" s="147"/>
      <c r="K2" s="147"/>
      <c r="L2" s="147"/>
      <c r="M2" s="147"/>
      <c r="N2" s="147"/>
    </row>
    <row r="3" s="30" customFormat="1" ht="13.5" thickBot="1"/>
    <row r="4" spans="2:14" ht="84" customHeight="1" thickBot="1">
      <c r="B4" s="29" t="s">
        <v>149</v>
      </c>
      <c r="C4" s="221" t="s">
        <v>148</v>
      </c>
      <c r="D4" s="222"/>
      <c r="E4" s="222"/>
      <c r="F4" s="223"/>
      <c r="G4" s="224" t="s">
        <v>147</v>
      </c>
      <c r="H4" s="225"/>
      <c r="I4" s="186" t="s">
        <v>146</v>
      </c>
      <c r="J4" s="187"/>
      <c r="K4" s="187"/>
      <c r="L4" s="187"/>
      <c r="M4" s="187"/>
      <c r="N4" s="188"/>
    </row>
    <row r="5" spans="2:14" ht="30" customHeight="1" thickBot="1">
      <c r="B5" s="218" t="s">
        <v>145</v>
      </c>
      <c r="C5" s="219"/>
      <c r="D5" s="219"/>
      <c r="E5" s="219"/>
      <c r="F5" s="220"/>
      <c r="G5" s="186" t="s">
        <v>144</v>
      </c>
      <c r="H5" s="187"/>
      <c r="I5" s="187"/>
      <c r="J5" s="187"/>
      <c r="K5" s="187"/>
      <c r="L5" s="187"/>
      <c r="M5" s="187"/>
      <c r="N5" s="188"/>
    </row>
    <row r="6" spans="2:14" ht="38.25" customHeight="1" thickBot="1">
      <c r="B6" s="218" t="s">
        <v>143</v>
      </c>
      <c r="C6" s="219"/>
      <c r="D6" s="219"/>
      <c r="E6" s="219"/>
      <c r="F6" s="220"/>
      <c r="G6" s="186" t="s">
        <v>141</v>
      </c>
      <c r="H6" s="187"/>
      <c r="I6" s="187"/>
      <c r="J6" s="187"/>
      <c r="K6" s="187"/>
      <c r="L6" s="187"/>
      <c r="M6" s="187"/>
      <c r="N6" s="188"/>
    </row>
    <row r="7" spans="2:14" ht="42" customHeight="1" thickBot="1">
      <c r="B7" s="218" t="s">
        <v>142</v>
      </c>
      <c r="C7" s="219"/>
      <c r="D7" s="219"/>
      <c r="E7" s="219"/>
      <c r="F7" s="220"/>
      <c r="G7" s="186" t="s">
        <v>141</v>
      </c>
      <c r="H7" s="187"/>
      <c r="I7" s="187"/>
      <c r="J7" s="187"/>
      <c r="K7" s="187"/>
      <c r="L7" s="187"/>
      <c r="M7" s="187"/>
      <c r="N7" s="188"/>
    </row>
    <row r="8" spans="2:14" ht="42" customHeight="1" thickBot="1">
      <c r="B8" s="218" t="s">
        <v>9</v>
      </c>
      <c r="C8" s="219"/>
      <c r="D8" s="219"/>
      <c r="E8" s="219"/>
      <c r="F8" s="220"/>
      <c r="G8" s="186" t="s">
        <v>141</v>
      </c>
      <c r="H8" s="187"/>
      <c r="I8" s="187"/>
      <c r="J8" s="187"/>
      <c r="K8" s="187"/>
      <c r="L8" s="187"/>
      <c r="M8" s="187"/>
      <c r="N8" s="188"/>
    </row>
    <row r="9" spans="2:14" ht="25.5" customHeight="1" thickBot="1">
      <c r="B9" s="213" t="s">
        <v>140</v>
      </c>
      <c r="C9" s="214"/>
      <c r="D9" s="214"/>
      <c r="E9" s="214"/>
      <c r="F9" s="215"/>
      <c r="G9" s="213" t="s">
        <v>139</v>
      </c>
      <c r="H9" s="214"/>
      <c r="I9" s="215"/>
      <c r="J9" s="213" t="s">
        <v>138</v>
      </c>
      <c r="K9" s="214"/>
      <c r="L9" s="215"/>
      <c r="M9" s="213" t="s">
        <v>137</v>
      </c>
      <c r="N9" s="215"/>
    </row>
    <row r="10" spans="2:14" ht="36.75" customHeight="1" thickBot="1">
      <c r="B10" s="205" t="s">
        <v>136</v>
      </c>
      <c r="C10" s="206"/>
      <c r="D10" s="206"/>
      <c r="E10" s="206"/>
      <c r="F10" s="207"/>
      <c r="G10" s="208">
        <f>70000000</f>
        <v>70000000</v>
      </c>
      <c r="H10" s="209">
        <f>70000000/1000000</f>
        <v>70</v>
      </c>
      <c r="I10" s="210">
        <f>70000000/1000000</f>
        <v>70</v>
      </c>
      <c r="J10" s="208">
        <v>61542897.4</v>
      </c>
      <c r="K10" s="209">
        <f>56616690.88/1000000</f>
        <v>56.61669088</v>
      </c>
      <c r="L10" s="210">
        <f>56616690.88/1000000</f>
        <v>56.61669088</v>
      </c>
      <c r="M10" s="216">
        <f>(J10/G10)*100</f>
        <v>87.91842485714285</v>
      </c>
      <c r="N10" s="217"/>
    </row>
    <row r="11" spans="2:14" ht="36.75" customHeight="1" thickBot="1">
      <c r="B11" s="205" t="s">
        <v>135</v>
      </c>
      <c r="C11" s="206"/>
      <c r="D11" s="206"/>
      <c r="E11" s="206"/>
      <c r="F11" s="207"/>
      <c r="G11" s="208">
        <v>61542897.4</v>
      </c>
      <c r="H11" s="209">
        <f>56616690.88/1000000</f>
        <v>56.61669088</v>
      </c>
      <c r="I11" s="210">
        <f>56616690.88/1000000</f>
        <v>56.61669088</v>
      </c>
      <c r="J11" s="208">
        <v>61542897.4</v>
      </c>
      <c r="K11" s="209">
        <f>56616690.88/1000000</f>
        <v>56.61669088</v>
      </c>
      <c r="L11" s="210">
        <f>56616690.88/1000000</f>
        <v>56.61669088</v>
      </c>
      <c r="M11" s="211">
        <f>(J11/G11)*100</f>
        <v>100</v>
      </c>
      <c r="N11" s="212"/>
    </row>
    <row r="12" spans="2:14" ht="25.5" customHeight="1" thickBot="1">
      <c r="B12" s="202" t="s">
        <v>134</v>
      </c>
      <c r="C12" s="203"/>
      <c r="D12" s="203"/>
      <c r="E12" s="203"/>
      <c r="F12" s="203"/>
      <c r="G12" s="203"/>
      <c r="H12" s="203"/>
      <c r="I12" s="203"/>
      <c r="J12" s="203"/>
      <c r="K12" s="203"/>
      <c r="L12" s="203"/>
      <c r="M12" s="203"/>
      <c r="N12" s="204"/>
    </row>
    <row r="13" spans="2:14" ht="25.5" customHeight="1" thickBot="1">
      <c r="B13" s="202" t="s">
        <v>133</v>
      </c>
      <c r="C13" s="203"/>
      <c r="D13" s="203"/>
      <c r="E13" s="203"/>
      <c r="F13" s="203"/>
      <c r="G13" s="203"/>
      <c r="H13" s="203"/>
      <c r="I13" s="203"/>
      <c r="J13" s="203"/>
      <c r="K13" s="203"/>
      <c r="L13" s="203"/>
      <c r="M13" s="203"/>
      <c r="N13" s="204"/>
    </row>
    <row r="14" spans="2:14" ht="44.25" customHeight="1" thickBot="1">
      <c r="B14" s="186" t="s">
        <v>132</v>
      </c>
      <c r="C14" s="187"/>
      <c r="D14" s="187"/>
      <c r="E14" s="187"/>
      <c r="F14" s="187"/>
      <c r="G14" s="187"/>
      <c r="H14" s="187"/>
      <c r="I14" s="187"/>
      <c r="J14" s="187"/>
      <c r="K14" s="187"/>
      <c r="L14" s="187"/>
      <c r="M14" s="187"/>
      <c r="N14" s="188"/>
    </row>
    <row r="15" spans="2:14" ht="33" customHeight="1" thickBot="1">
      <c r="B15" s="202" t="s">
        <v>131</v>
      </c>
      <c r="C15" s="203"/>
      <c r="D15" s="204"/>
      <c r="E15" s="186" t="s">
        <v>130</v>
      </c>
      <c r="F15" s="187"/>
      <c r="G15" s="187"/>
      <c r="H15" s="188"/>
      <c r="I15" s="202" t="s">
        <v>129</v>
      </c>
      <c r="J15" s="203"/>
      <c r="K15" s="204"/>
      <c r="L15" s="186" t="s">
        <v>128</v>
      </c>
      <c r="M15" s="187"/>
      <c r="N15" s="188"/>
    </row>
    <row r="16" spans="2:14" ht="30" customHeight="1" thickBot="1">
      <c r="B16" s="202" t="s">
        <v>127</v>
      </c>
      <c r="C16" s="203"/>
      <c r="D16" s="204"/>
      <c r="E16" s="186" t="s">
        <v>126</v>
      </c>
      <c r="F16" s="187"/>
      <c r="G16" s="187"/>
      <c r="H16" s="188"/>
      <c r="I16" s="202" t="s">
        <v>125</v>
      </c>
      <c r="J16" s="203"/>
      <c r="K16" s="204"/>
      <c r="L16" s="186" t="s">
        <v>124</v>
      </c>
      <c r="M16" s="187"/>
      <c r="N16" s="188"/>
    </row>
    <row r="17" spans="2:14" ht="25.5" customHeight="1" thickBot="1">
      <c r="B17" s="202" t="s">
        <v>123</v>
      </c>
      <c r="C17" s="203"/>
      <c r="D17" s="203"/>
      <c r="E17" s="203"/>
      <c r="F17" s="203"/>
      <c r="G17" s="203"/>
      <c r="H17" s="203"/>
      <c r="I17" s="203"/>
      <c r="J17" s="203"/>
      <c r="K17" s="203"/>
      <c r="L17" s="203"/>
      <c r="M17" s="203"/>
      <c r="N17" s="204"/>
    </row>
    <row r="18" spans="2:14" ht="48" customHeight="1" thickBot="1">
      <c r="B18" s="186" t="s">
        <v>122</v>
      </c>
      <c r="C18" s="187"/>
      <c r="D18" s="187"/>
      <c r="E18" s="187"/>
      <c r="F18" s="187"/>
      <c r="G18" s="187"/>
      <c r="H18" s="187"/>
      <c r="I18" s="187"/>
      <c r="J18" s="187"/>
      <c r="K18" s="187"/>
      <c r="L18" s="187"/>
      <c r="M18" s="187"/>
      <c r="N18" s="188"/>
    </row>
    <row r="19" spans="2:14" ht="24.75" customHeight="1" thickBot="1">
      <c r="B19" s="202" t="s">
        <v>37</v>
      </c>
      <c r="C19" s="203"/>
      <c r="D19" s="203"/>
      <c r="E19" s="203"/>
      <c r="F19" s="203"/>
      <c r="G19" s="203"/>
      <c r="H19" s="203"/>
      <c r="I19" s="203"/>
      <c r="J19" s="203"/>
      <c r="K19" s="203"/>
      <c r="L19" s="203"/>
      <c r="M19" s="203"/>
      <c r="N19" s="204"/>
    </row>
    <row r="20" spans="2:14" ht="32.25" customHeight="1" thickBot="1">
      <c r="B20" s="186" t="s">
        <v>121</v>
      </c>
      <c r="C20" s="187"/>
      <c r="D20" s="187"/>
      <c r="E20" s="187"/>
      <c r="F20" s="187"/>
      <c r="G20" s="187"/>
      <c r="H20" s="187"/>
      <c r="I20" s="187"/>
      <c r="J20" s="187"/>
      <c r="K20" s="187"/>
      <c r="L20" s="187"/>
      <c r="M20" s="187"/>
      <c r="N20" s="188"/>
    </row>
    <row r="21" spans="2:14" ht="60" customHeight="1" thickBot="1">
      <c r="B21" s="202" t="s">
        <v>120</v>
      </c>
      <c r="C21" s="204"/>
      <c r="D21" s="186" t="s">
        <v>54</v>
      </c>
      <c r="E21" s="187"/>
      <c r="F21" s="187"/>
      <c r="G21" s="188"/>
      <c r="H21" s="202" t="s">
        <v>119</v>
      </c>
      <c r="I21" s="203"/>
      <c r="J21" s="204"/>
      <c r="K21" s="186" t="s">
        <v>118</v>
      </c>
      <c r="L21" s="187"/>
      <c r="M21" s="187"/>
      <c r="N21" s="188"/>
    </row>
    <row r="22" spans="2:14" ht="25.5" customHeight="1" thickBot="1">
      <c r="B22" s="202" t="s">
        <v>117</v>
      </c>
      <c r="C22" s="203"/>
      <c r="D22" s="203"/>
      <c r="E22" s="203"/>
      <c r="F22" s="203"/>
      <c r="G22" s="204"/>
      <c r="H22" s="202" t="s">
        <v>116</v>
      </c>
      <c r="I22" s="203"/>
      <c r="J22" s="203"/>
      <c r="K22" s="203"/>
      <c r="L22" s="203"/>
      <c r="M22" s="203"/>
      <c r="N22" s="204"/>
    </row>
    <row r="23" spans="2:14" ht="60" customHeight="1" thickBot="1">
      <c r="B23" s="186" t="s">
        <v>115</v>
      </c>
      <c r="C23" s="187"/>
      <c r="D23" s="188"/>
      <c r="E23" s="186" t="s">
        <v>114</v>
      </c>
      <c r="F23" s="187"/>
      <c r="G23" s="188"/>
      <c r="H23" s="186" t="s">
        <v>113</v>
      </c>
      <c r="I23" s="188"/>
      <c r="J23" s="186" t="s">
        <v>112</v>
      </c>
      <c r="K23" s="187"/>
      <c r="L23" s="188"/>
      <c r="M23" s="186" t="s">
        <v>111</v>
      </c>
      <c r="N23" s="188"/>
    </row>
    <row r="24" spans="2:14" ht="38.25" customHeight="1" thickBot="1">
      <c r="B24" s="186">
        <v>2022</v>
      </c>
      <c r="C24" s="187"/>
      <c r="D24" s="188"/>
      <c r="E24" s="189">
        <v>100</v>
      </c>
      <c r="F24" s="190"/>
      <c r="G24" s="191"/>
      <c r="H24" s="192" t="s">
        <v>222</v>
      </c>
      <c r="I24" s="193"/>
      <c r="J24" s="194">
        <f>(J11/J10)*100</f>
        <v>100</v>
      </c>
      <c r="K24" s="195"/>
      <c r="L24" s="196"/>
      <c r="M24" s="197">
        <f>+IF(ISERR(J24/E24*100),"N/A",J24/E24*100)</f>
        <v>100</v>
      </c>
      <c r="N24" s="198"/>
    </row>
    <row r="25" spans="2:14" ht="24.75" customHeight="1" thickBot="1">
      <c r="B25" s="199" t="s">
        <v>110</v>
      </c>
      <c r="C25" s="200"/>
      <c r="D25" s="200"/>
      <c r="E25" s="200"/>
      <c r="F25" s="200"/>
      <c r="G25" s="200"/>
      <c r="H25" s="200"/>
      <c r="I25" s="200"/>
      <c r="J25" s="200"/>
      <c r="K25" s="200"/>
      <c r="L25" s="200"/>
      <c r="M25" s="200"/>
      <c r="N25" s="201"/>
    </row>
    <row r="26" spans="2:14" ht="49.5" customHeight="1" thickBot="1">
      <c r="B26" s="28" t="s">
        <v>56</v>
      </c>
      <c r="C26" s="177" t="s">
        <v>109</v>
      </c>
      <c r="D26" s="178"/>
      <c r="E26" s="178"/>
      <c r="F26" s="178"/>
      <c r="G26" s="178"/>
      <c r="H26" s="178"/>
      <c r="I26" s="178"/>
      <c r="J26" s="178"/>
      <c r="K26" s="178"/>
      <c r="L26" s="178"/>
      <c r="M26" s="178"/>
      <c r="N26" s="179"/>
    </row>
    <row r="27" spans="2:14" ht="49.5" customHeight="1" thickBot="1">
      <c r="B27" s="28" t="s">
        <v>108</v>
      </c>
      <c r="C27" s="180" t="s">
        <v>221</v>
      </c>
      <c r="D27" s="181"/>
      <c r="E27" s="181"/>
      <c r="F27" s="181"/>
      <c r="G27" s="181"/>
      <c r="H27" s="181"/>
      <c r="I27" s="181"/>
      <c r="J27" s="181"/>
      <c r="K27" s="181"/>
      <c r="L27" s="181"/>
      <c r="M27" s="181"/>
      <c r="N27" s="182"/>
    </row>
    <row r="28" spans="2:14" ht="49.5" customHeight="1" thickBot="1">
      <c r="B28" s="27" t="s">
        <v>47</v>
      </c>
      <c r="C28" s="180" t="s">
        <v>107</v>
      </c>
      <c r="D28" s="181"/>
      <c r="E28" s="181"/>
      <c r="F28" s="181"/>
      <c r="G28" s="181"/>
      <c r="H28" s="181"/>
      <c r="I28" s="181"/>
      <c r="J28" s="181"/>
      <c r="K28" s="181"/>
      <c r="L28" s="181"/>
      <c r="M28" s="181"/>
      <c r="N28" s="182"/>
    </row>
    <row r="29" spans="2:14" ht="49.5" customHeight="1" thickBot="1">
      <c r="B29" s="26" t="s">
        <v>106</v>
      </c>
      <c r="C29" s="183"/>
      <c r="D29" s="184"/>
      <c r="E29" s="184"/>
      <c r="F29" s="184"/>
      <c r="G29" s="184"/>
      <c r="H29" s="184"/>
      <c r="I29" s="184"/>
      <c r="J29" s="184"/>
      <c r="K29" s="184"/>
      <c r="L29" s="184"/>
      <c r="M29" s="184"/>
      <c r="N29" s="185"/>
    </row>
  </sheetData>
  <sheetProtection/>
  <mergeCells count="61">
    <mergeCell ref="B5:F5"/>
    <mergeCell ref="G5:N5"/>
    <mergeCell ref="B1:N1"/>
    <mergeCell ref="B2:N2"/>
    <mergeCell ref="C4:F4"/>
    <mergeCell ref="G4:H4"/>
    <mergeCell ref="I4:N4"/>
    <mergeCell ref="B6:F6"/>
    <mergeCell ref="G6:N6"/>
    <mergeCell ref="B7:F7"/>
    <mergeCell ref="G7:N7"/>
    <mergeCell ref="B8:F8"/>
    <mergeCell ref="G8:N8"/>
    <mergeCell ref="B9:F9"/>
    <mergeCell ref="G9:I9"/>
    <mergeCell ref="J9:L9"/>
    <mergeCell ref="M9:N9"/>
    <mergeCell ref="B10:F10"/>
    <mergeCell ref="G10:I10"/>
    <mergeCell ref="J10:L10"/>
    <mergeCell ref="M10:N10"/>
    <mergeCell ref="B16:D16"/>
    <mergeCell ref="E16:H16"/>
    <mergeCell ref="I16:K16"/>
    <mergeCell ref="L16:N16"/>
    <mergeCell ref="B11:F11"/>
    <mergeCell ref="G11:I11"/>
    <mergeCell ref="J11:L11"/>
    <mergeCell ref="M11:N11"/>
    <mergeCell ref="B12:N12"/>
    <mergeCell ref="B13:N13"/>
    <mergeCell ref="B14:N14"/>
    <mergeCell ref="B15:D15"/>
    <mergeCell ref="E15:H15"/>
    <mergeCell ref="I15:K15"/>
    <mergeCell ref="L15:N15"/>
    <mergeCell ref="B17:N17"/>
    <mergeCell ref="B18:N18"/>
    <mergeCell ref="B19:N19"/>
    <mergeCell ref="B20:N20"/>
    <mergeCell ref="B21:C21"/>
    <mergeCell ref="D21:G21"/>
    <mergeCell ref="H21:J21"/>
    <mergeCell ref="K21:N21"/>
    <mergeCell ref="B22:G22"/>
    <mergeCell ref="H22:N22"/>
    <mergeCell ref="B23:D23"/>
    <mergeCell ref="E23:G23"/>
    <mergeCell ref="H23:I23"/>
    <mergeCell ref="J23:L23"/>
    <mergeCell ref="M23:N23"/>
    <mergeCell ref="C26:N26"/>
    <mergeCell ref="C27:N27"/>
    <mergeCell ref="C28:N28"/>
    <mergeCell ref="C29:N29"/>
    <mergeCell ref="B24:D24"/>
    <mergeCell ref="E24:G24"/>
    <mergeCell ref="H24:I24"/>
    <mergeCell ref="J24:L24"/>
    <mergeCell ref="M24:N24"/>
    <mergeCell ref="B25:N25"/>
  </mergeCells>
  <printOptions/>
  <pageMargins left="0.7" right="0.7" top="0.75" bottom="0.75" header="0.3" footer="0.3"/>
  <pageSetup orientation="portrait" paperSize="9"/>
  <ignoredErrors>
    <ignoredError sqref="J24 M24" unlockedFormula="1"/>
  </ignoredErrors>
</worksheet>
</file>

<file path=xl/worksheets/sheet2.xml><?xml version="1.0" encoding="utf-8"?>
<worksheet xmlns="http://schemas.openxmlformats.org/spreadsheetml/2006/main" xmlns:r="http://schemas.openxmlformats.org/officeDocument/2006/relationships">
  <sheetPr>
    <tabColor theme="5" tint="0.5999900102615356"/>
  </sheetPr>
  <dimension ref="A2:F48"/>
  <sheetViews>
    <sheetView showGridLines="0" zoomScalePageLayoutView="0" workbookViewId="0" topLeftCell="A1">
      <selection activeCell="A16" sqref="A16"/>
    </sheetView>
  </sheetViews>
  <sheetFormatPr defaultColWidth="11.421875" defaultRowHeight="15"/>
  <cols>
    <col min="1" max="2" width="45.8515625" style="42" bestFit="1" customWidth="1"/>
    <col min="3" max="3" width="40.140625" style="42" customWidth="1"/>
    <col min="4" max="4" width="29.140625" style="42" customWidth="1"/>
    <col min="5" max="5" width="17.8515625" style="42" customWidth="1"/>
    <col min="6" max="16384" width="11.421875" style="42" customWidth="1"/>
  </cols>
  <sheetData>
    <row r="2" spans="1:5" ht="25.5" customHeight="1">
      <c r="A2" s="62" t="s">
        <v>65</v>
      </c>
      <c r="B2" s="62"/>
      <c r="C2" s="64" t="s">
        <v>161</v>
      </c>
      <c r="D2" s="64"/>
      <c r="E2" s="64"/>
    </row>
    <row r="3" spans="1:5" ht="25.5" customHeight="1" thickBot="1">
      <c r="A3" s="63"/>
      <c r="B3" s="63"/>
      <c r="C3" s="65"/>
      <c r="D3" s="65"/>
      <c r="E3" s="65"/>
    </row>
    <row r="4" s="43" customFormat="1" ht="24.75" thickTop="1"/>
    <row r="5" s="43" customFormat="1" ht="24"/>
    <row r="6" s="43" customFormat="1" ht="24"/>
    <row r="7" s="43" customFormat="1" ht="24"/>
    <row r="8" spans="1:5" s="43" customFormat="1" ht="29.25" customHeight="1">
      <c r="A8" s="66" t="s">
        <v>80</v>
      </c>
      <c r="B8" s="66"/>
      <c r="C8" s="66"/>
      <c r="D8" s="66"/>
      <c r="E8" s="66"/>
    </row>
    <row r="9" spans="1:5" s="43" customFormat="1" ht="29.25" customHeight="1">
      <c r="A9" s="66"/>
      <c r="B9" s="66"/>
      <c r="C9" s="66"/>
      <c r="D9" s="66"/>
      <c r="E9" s="66"/>
    </row>
    <row r="10" spans="1:5" s="44" customFormat="1" ht="15">
      <c r="A10" s="67" t="s">
        <v>79</v>
      </c>
      <c r="B10" s="67"/>
      <c r="C10" s="67"/>
      <c r="D10" s="67"/>
      <c r="E10" s="67"/>
    </row>
    <row r="11" spans="1:5" s="44" customFormat="1" ht="15">
      <c r="A11" s="67"/>
      <c r="B11" s="67"/>
      <c r="C11" s="67"/>
      <c r="D11" s="67"/>
      <c r="E11" s="67"/>
    </row>
    <row r="12" spans="1:5" s="44" customFormat="1" ht="15">
      <c r="A12" s="67"/>
      <c r="B12" s="67"/>
      <c r="C12" s="67"/>
      <c r="D12" s="67"/>
      <c r="E12" s="67"/>
    </row>
    <row r="13" spans="1:5" s="44" customFormat="1" ht="15">
      <c r="A13" s="68"/>
      <c r="B13" s="68"/>
      <c r="C13" s="68"/>
      <c r="D13" s="68"/>
      <c r="E13" s="68"/>
    </row>
    <row r="14" spans="1:4" s="46" customFormat="1" ht="15">
      <c r="A14" s="44"/>
      <c r="B14" s="45" t="s">
        <v>24</v>
      </c>
      <c r="C14" s="45" t="s">
        <v>61</v>
      </c>
      <c r="D14" s="45" t="s">
        <v>60</v>
      </c>
    </row>
    <row r="15" spans="1:4" s="46" customFormat="1" ht="15">
      <c r="A15" s="44"/>
      <c r="B15" s="45" t="s">
        <v>27</v>
      </c>
      <c r="C15" s="45" t="s">
        <v>27</v>
      </c>
      <c r="D15" s="45" t="s">
        <v>59</v>
      </c>
    </row>
    <row r="16" spans="1:4" s="46" customFormat="1" ht="15">
      <c r="A16" s="44"/>
      <c r="B16" s="45"/>
      <c r="C16" s="45"/>
      <c r="D16" s="45"/>
    </row>
    <row r="17" spans="1:4" s="46" customFormat="1" ht="15">
      <c r="A17" s="47" t="s">
        <v>58</v>
      </c>
      <c r="B17" s="48">
        <f>408325739/1000000</f>
        <v>408.325739</v>
      </c>
      <c r="C17" s="48">
        <f>404823413.23/1000000</f>
        <v>404.82341323</v>
      </c>
      <c r="D17" s="49">
        <f>(C17)/B17</f>
        <v>0.9914227161418302</v>
      </c>
    </row>
    <row r="18" spans="1:4" s="46" customFormat="1" ht="15">
      <c r="A18" s="47" t="s">
        <v>57</v>
      </c>
      <c r="B18" s="48">
        <f>404823413.23/1000000</f>
        <v>404.82341323</v>
      </c>
      <c r="C18" s="48">
        <f>404823413.23/1000000</f>
        <v>404.82341323</v>
      </c>
      <c r="D18" s="49">
        <f>(C18)/B18</f>
        <v>1</v>
      </c>
    </row>
    <row r="19" spans="2:4" s="44" customFormat="1" ht="15">
      <c r="B19" s="50"/>
      <c r="C19" s="50"/>
      <c r="D19" s="50"/>
    </row>
    <row r="20" s="44" customFormat="1" ht="15"/>
    <row r="21" spans="1:5" s="44" customFormat="1" ht="63.75" customHeight="1">
      <c r="A21" s="61" t="s">
        <v>78</v>
      </c>
      <c r="B21" s="61"/>
      <c r="C21" s="61"/>
      <c r="D21" s="61"/>
      <c r="E21" s="61"/>
    </row>
    <row r="22" spans="1:6" s="44" customFormat="1" ht="15">
      <c r="A22" s="69" t="s">
        <v>77</v>
      </c>
      <c r="B22" s="69"/>
      <c r="C22" s="69"/>
      <c r="D22" s="69"/>
      <c r="E22" s="69"/>
      <c r="F22" s="47"/>
    </row>
    <row r="23" spans="1:6" s="44" customFormat="1" ht="15">
      <c r="A23" s="69" t="s">
        <v>76</v>
      </c>
      <c r="B23" s="69"/>
      <c r="C23" s="69"/>
      <c r="D23" s="69"/>
      <c r="E23" s="69"/>
      <c r="F23" s="47"/>
    </row>
    <row r="24" spans="1:6" s="44" customFormat="1" ht="15">
      <c r="A24" s="69" t="s">
        <v>75</v>
      </c>
      <c r="B24" s="69"/>
      <c r="C24" s="69"/>
      <c r="D24" s="69"/>
      <c r="E24" s="69"/>
      <c r="F24" s="47"/>
    </row>
    <row r="25" spans="1:6" s="44" customFormat="1" ht="18" customHeight="1">
      <c r="A25" s="69" t="s">
        <v>74</v>
      </c>
      <c r="B25" s="69"/>
      <c r="C25" s="69"/>
      <c r="D25" s="69"/>
      <c r="E25" s="69"/>
      <c r="F25" s="47"/>
    </row>
    <row r="26" spans="1:6" s="44" customFormat="1" ht="15">
      <c r="A26" s="69" t="s">
        <v>73</v>
      </c>
      <c r="B26" s="69"/>
      <c r="C26" s="69"/>
      <c r="D26" s="69"/>
      <c r="E26" s="69"/>
      <c r="F26" s="47"/>
    </row>
    <row r="27" spans="1:6" s="44" customFormat="1" ht="15">
      <c r="A27" s="69" t="s">
        <v>72</v>
      </c>
      <c r="B27" s="69"/>
      <c r="C27" s="69"/>
      <c r="D27" s="69"/>
      <c r="E27" s="69"/>
      <c r="F27" s="47"/>
    </row>
    <row r="28" spans="1:5" s="44" customFormat="1" ht="15">
      <c r="A28" s="69" t="s">
        <v>71</v>
      </c>
      <c r="B28" s="69"/>
      <c r="C28" s="69"/>
      <c r="D28" s="69"/>
      <c r="E28" s="69"/>
    </row>
    <row r="29" spans="1:5" s="44" customFormat="1" ht="15" customHeight="1">
      <c r="A29" s="69" t="s">
        <v>70</v>
      </c>
      <c r="B29" s="69"/>
      <c r="C29" s="69"/>
      <c r="D29" s="69"/>
      <c r="E29" s="69"/>
    </row>
    <row r="30" spans="1:5" s="44" customFormat="1" ht="15">
      <c r="A30" s="69" t="s">
        <v>69</v>
      </c>
      <c r="B30" s="69"/>
      <c r="C30" s="69"/>
      <c r="D30" s="69"/>
      <c r="E30" s="69"/>
    </row>
    <row r="31" spans="1:5" s="44" customFormat="1" ht="15">
      <c r="A31" s="69" t="s">
        <v>68</v>
      </c>
      <c r="B31" s="69"/>
      <c r="C31" s="69"/>
      <c r="D31" s="69"/>
      <c r="E31" s="69"/>
    </row>
    <row r="32" spans="1:5" s="44" customFormat="1" ht="15">
      <c r="A32" s="69" t="s">
        <v>67</v>
      </c>
      <c r="B32" s="69"/>
      <c r="C32" s="69"/>
      <c r="D32" s="69"/>
      <c r="E32" s="69"/>
    </row>
    <row r="33" spans="1:5" s="44" customFormat="1" ht="15">
      <c r="A33" s="69" t="s">
        <v>66</v>
      </c>
      <c r="B33" s="69"/>
      <c r="C33" s="69"/>
      <c r="D33" s="69"/>
      <c r="E33" s="69"/>
    </row>
    <row r="34" s="44" customFormat="1" ht="15"/>
    <row r="35" s="44" customFormat="1" ht="15"/>
    <row r="36" s="44" customFormat="1" ht="15"/>
    <row r="37" s="44" customFormat="1" ht="15"/>
    <row r="38" s="44" customFormat="1" ht="15"/>
    <row r="39" s="44" customFormat="1" ht="15"/>
    <row r="40" s="44" customFormat="1" ht="15"/>
    <row r="41" s="44" customFormat="1" ht="15"/>
    <row r="42" s="44" customFormat="1" ht="15"/>
    <row r="43" s="44" customFormat="1" ht="15"/>
    <row r="44" spans="1:5" ht="18">
      <c r="A44" s="44"/>
      <c r="B44" s="44"/>
      <c r="C44" s="44"/>
      <c r="D44" s="44"/>
      <c r="E44" s="44"/>
    </row>
    <row r="45" spans="1:5" ht="18">
      <c r="A45" s="44"/>
      <c r="B45" s="44"/>
      <c r="C45" s="44"/>
      <c r="D45" s="44"/>
      <c r="E45" s="44"/>
    </row>
    <row r="46" spans="1:5" ht="18">
      <c r="A46" s="44"/>
      <c r="B46" s="44"/>
      <c r="C46" s="44"/>
      <c r="D46" s="44"/>
      <c r="E46" s="44"/>
    </row>
    <row r="47" spans="1:5" ht="18">
      <c r="A47" s="44"/>
      <c r="B47" s="44"/>
      <c r="C47" s="44"/>
      <c r="D47" s="44"/>
      <c r="E47" s="44"/>
    </row>
    <row r="48" spans="1:5" ht="18">
      <c r="A48" s="44"/>
      <c r="B48" s="44"/>
      <c r="C48" s="44"/>
      <c r="D48" s="44"/>
      <c r="E48" s="44"/>
    </row>
  </sheetData>
  <sheetProtection/>
  <mergeCells count="18">
    <mergeCell ref="A33:E33"/>
    <mergeCell ref="A22:E22"/>
    <mergeCell ref="A23:E23"/>
    <mergeCell ref="A24:E24"/>
    <mergeCell ref="A25:E25"/>
    <mergeCell ref="A26:E26"/>
    <mergeCell ref="A27:E27"/>
    <mergeCell ref="A28:E28"/>
    <mergeCell ref="A29:E29"/>
    <mergeCell ref="A30:E30"/>
    <mergeCell ref="A31:E31"/>
    <mergeCell ref="A32:E32"/>
    <mergeCell ref="A21:E21"/>
    <mergeCell ref="A2:B3"/>
    <mergeCell ref="C2:E3"/>
    <mergeCell ref="A8:E9"/>
    <mergeCell ref="A10:E12"/>
    <mergeCell ref="A13:E13"/>
  </mergeCells>
  <hyperlinks>
    <hyperlink ref="A22:E22" location="DGE!A1" display="Dirección General de Evaluación "/>
    <hyperlink ref="A23:E23" location="DGEALSUPFM!A1" display=" Dirección General de Enlace con Autoridades Laborales, Sindicatos, Universidades, Personas Físicas y Morales"/>
    <hyperlink ref="A24:E24" location="DGEPPOED!A1" display="Dirección General de Enlace con Partidos Políticos, Organismos Electorales y Descentralizados"/>
    <hyperlink ref="A25:E25" location="DGOAEEFFF!A1" display="Dirección General de Enlace con Organismos Públicos Autónomos, Empresas Paraestatales, Entidades Financieras, Fondos y Fideicomisos"/>
    <hyperlink ref="A26:E26" location="DGEPLJ!A1" display="Dirección General de Enlace con los Poderes Legislativo y Judicial"/>
    <hyperlink ref="A27:E27" location="DGEAPCTA!A1" display="Dirección General de Enlace con la Administración Pública Centralizada y Tribunales Administrativos"/>
    <hyperlink ref="A28:E28" location="DGNC!A1" display="Dirección General de Normatividad y Consulta"/>
    <hyperlink ref="A29:E29" location="DGIVSP!A1" display="Dirección General de Investigación y Verificación del Sector Privado"/>
    <hyperlink ref="A30:E30" location="DGPDS!A1" display="Dirección General de Protección de Derechos y Sanción"/>
    <hyperlink ref="A32:E32" location="DGAP!A1" display="Dirección General de Atención al Pleno"/>
    <hyperlink ref="A33:E33" location="DGCR!A1" display="Dirección General de Cumplimientos y Responsabilidades"/>
    <hyperlink ref="A31:E31" location="DGIVSP!A1" display="Dirección General de Investigación y Verificación del Sector Privado"/>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71"/>
  <sheetViews>
    <sheetView showGridLines="0" zoomScale="70" zoomScaleNormal="70" zoomScalePageLayoutView="0" workbookViewId="0" topLeftCell="A1">
      <selection activeCell="A1" sqref="A1:C1"/>
    </sheetView>
  </sheetViews>
  <sheetFormatPr defaultColWidth="11.421875" defaultRowHeight="15"/>
  <cols>
    <col min="1" max="3" width="45.8515625" style="1" customWidth="1"/>
    <col min="4" max="4" width="17.140625" style="1" customWidth="1"/>
    <col min="5" max="5" width="26.140625" style="1" customWidth="1"/>
    <col min="6" max="6" width="45.8515625" style="1" customWidth="1"/>
    <col min="7" max="7" width="17.140625" style="1" customWidth="1"/>
    <col min="8" max="16384" width="11.421875" style="1" customWidth="1"/>
  </cols>
  <sheetData>
    <row r="1" spans="1:7" ht="59.25" customHeight="1" thickBot="1">
      <c r="A1" s="118" t="s">
        <v>157</v>
      </c>
      <c r="B1" s="118"/>
      <c r="C1" s="118"/>
      <c r="D1" s="119" t="s">
        <v>161</v>
      </c>
      <c r="E1" s="119"/>
      <c r="F1" s="119"/>
      <c r="G1" s="119"/>
    </row>
    <row r="2" s="2" customFormat="1" ht="13.5" thickTop="1"/>
    <row r="3" spans="1:7" ht="18" customHeight="1">
      <c r="A3" s="101" t="s">
        <v>1</v>
      </c>
      <c r="B3" s="102"/>
      <c r="C3" s="102"/>
      <c r="D3" s="102"/>
      <c r="E3" s="102"/>
      <c r="F3" s="102"/>
      <c r="G3" s="103"/>
    </row>
    <row r="4" spans="1:7" ht="34.5" customHeight="1">
      <c r="A4" s="120" t="s">
        <v>2</v>
      </c>
      <c r="B4" s="121"/>
      <c r="C4" s="122"/>
      <c r="D4" s="123" t="s">
        <v>155</v>
      </c>
      <c r="E4" s="124"/>
      <c r="F4" s="124"/>
      <c r="G4" s="125"/>
    </row>
    <row r="5" spans="1:7" ht="18" customHeight="1">
      <c r="A5" s="120" t="s">
        <v>4</v>
      </c>
      <c r="B5" s="121"/>
      <c r="C5" s="122"/>
      <c r="D5" s="123" t="s">
        <v>5</v>
      </c>
      <c r="E5" s="124"/>
      <c r="F5" s="124"/>
      <c r="G5" s="125"/>
    </row>
    <row r="6" spans="1:7" ht="18" customHeight="1">
      <c r="A6" s="120" t="s">
        <v>6</v>
      </c>
      <c r="B6" s="121"/>
      <c r="C6" s="122"/>
      <c r="D6" s="123" t="s">
        <v>7</v>
      </c>
      <c r="E6" s="124"/>
      <c r="F6" s="124"/>
      <c r="G6" s="125"/>
    </row>
    <row r="7" spans="1:7" ht="187.5" customHeight="1">
      <c r="A7" s="120" t="s">
        <v>8</v>
      </c>
      <c r="B7" s="121"/>
      <c r="C7" s="122"/>
      <c r="D7" s="134" t="s">
        <v>217</v>
      </c>
      <c r="E7" s="135"/>
      <c r="F7" s="135"/>
      <c r="G7" s="136"/>
    </row>
    <row r="8" spans="1:7" ht="18" customHeight="1">
      <c r="A8" s="120" t="s">
        <v>9</v>
      </c>
      <c r="B8" s="121"/>
      <c r="C8" s="122"/>
      <c r="D8" s="123" t="s">
        <v>10</v>
      </c>
      <c r="E8" s="124"/>
      <c r="F8" s="124"/>
      <c r="G8" s="125"/>
    </row>
    <row r="9" spans="1:7" ht="18" customHeight="1">
      <c r="A9" s="126" t="s">
        <v>11</v>
      </c>
      <c r="B9" s="126"/>
      <c r="C9" s="126"/>
      <c r="D9" s="126"/>
      <c r="E9" s="126"/>
      <c r="F9" s="126"/>
      <c r="G9" s="126"/>
    </row>
    <row r="10" spans="1:7" ht="18" customHeight="1">
      <c r="A10" s="98" t="s">
        <v>12</v>
      </c>
      <c r="B10" s="99"/>
      <c r="C10" s="99"/>
      <c r="D10" s="99"/>
      <c r="E10" s="99"/>
      <c r="F10" s="99"/>
      <c r="G10" s="100"/>
    </row>
    <row r="11" spans="1:7" ht="18" customHeight="1">
      <c r="A11" s="128" t="s">
        <v>13</v>
      </c>
      <c r="B11" s="129"/>
      <c r="C11" s="129"/>
      <c r="D11" s="129"/>
      <c r="E11" s="129"/>
      <c r="F11" s="129"/>
      <c r="G11" s="130"/>
    </row>
    <row r="12" spans="1:7" ht="18" customHeight="1">
      <c r="A12" s="131" t="s">
        <v>154</v>
      </c>
      <c r="B12" s="132"/>
      <c r="C12" s="132"/>
      <c r="D12" s="132"/>
      <c r="E12" s="132"/>
      <c r="F12" s="132"/>
      <c r="G12" s="133"/>
    </row>
    <row r="13" spans="1:7" ht="18" customHeight="1">
      <c r="A13" s="101" t="s">
        <v>15</v>
      </c>
      <c r="B13" s="102"/>
      <c r="C13" s="102"/>
      <c r="D13" s="102"/>
      <c r="E13" s="102"/>
      <c r="F13" s="102"/>
      <c r="G13" s="103"/>
    </row>
    <row r="14" spans="1:7" ht="18" customHeight="1">
      <c r="A14" s="104" t="s">
        <v>16</v>
      </c>
      <c r="B14" s="105"/>
      <c r="C14" s="106" t="s">
        <v>17</v>
      </c>
      <c r="D14" s="107"/>
      <c r="E14" s="107"/>
      <c r="F14" s="107"/>
      <c r="G14" s="108"/>
    </row>
    <row r="15" spans="1:7" ht="18" customHeight="1">
      <c r="A15" s="104" t="s">
        <v>18</v>
      </c>
      <c r="B15" s="105"/>
      <c r="C15" s="106" t="s">
        <v>19</v>
      </c>
      <c r="D15" s="107"/>
      <c r="E15" s="107"/>
      <c r="F15" s="107"/>
      <c r="G15" s="108"/>
    </row>
    <row r="16" spans="1:7" ht="18" customHeight="1">
      <c r="A16" s="104" t="s">
        <v>20</v>
      </c>
      <c r="B16" s="105"/>
      <c r="C16" s="106" t="s">
        <v>159</v>
      </c>
      <c r="D16" s="107"/>
      <c r="E16" s="107"/>
      <c r="F16" s="107"/>
      <c r="G16" s="108"/>
    </row>
    <row r="17" spans="1:7" ht="18" customHeight="1">
      <c r="A17" s="104" t="s">
        <v>21</v>
      </c>
      <c r="B17" s="105"/>
      <c r="C17" s="106" t="s">
        <v>22</v>
      </c>
      <c r="D17" s="107"/>
      <c r="E17" s="107"/>
      <c r="F17" s="107"/>
      <c r="G17" s="108"/>
    </row>
    <row r="18" spans="1:7" ht="18" customHeight="1">
      <c r="A18" s="126" t="s">
        <v>23</v>
      </c>
      <c r="B18" s="126"/>
      <c r="C18" s="127"/>
      <c r="D18" s="127"/>
      <c r="E18" s="127"/>
      <c r="F18" s="127"/>
      <c r="G18" s="127"/>
    </row>
    <row r="19" spans="1:7" ht="18">
      <c r="A19" s="112"/>
      <c r="B19" s="113"/>
      <c r="C19" s="113"/>
      <c r="D19" s="114"/>
      <c r="E19" s="35" t="s">
        <v>24</v>
      </c>
      <c r="F19" s="35" t="s">
        <v>25</v>
      </c>
      <c r="G19" s="35" t="s">
        <v>26</v>
      </c>
    </row>
    <row r="20" spans="1:7" ht="18">
      <c r="A20" s="115"/>
      <c r="B20" s="116"/>
      <c r="C20" s="116"/>
      <c r="D20" s="117"/>
      <c r="E20" s="34" t="s">
        <v>27</v>
      </c>
      <c r="F20" s="34" t="s">
        <v>27</v>
      </c>
      <c r="G20" s="34" t="s">
        <v>28</v>
      </c>
    </row>
    <row r="21" spans="1:7" ht="18">
      <c r="A21" s="109" t="s">
        <v>29</v>
      </c>
      <c r="B21" s="110"/>
      <c r="C21" s="110"/>
      <c r="D21" s="111"/>
      <c r="E21" s="5">
        <f>'E001'!B17</f>
        <v>408.325739</v>
      </c>
      <c r="F21" s="5">
        <f>'E001'!C17</f>
        <v>404.82341323</v>
      </c>
      <c r="G21" s="6">
        <f>F21/E21</f>
        <v>0.9914227161418302</v>
      </c>
    </row>
    <row r="22" spans="1:7" ht="14.25" customHeight="1">
      <c r="A22" s="109" t="s">
        <v>30</v>
      </c>
      <c r="B22" s="110"/>
      <c r="C22" s="110"/>
      <c r="D22" s="111"/>
      <c r="E22" s="5">
        <f>'E001'!B18</f>
        <v>404.82341323</v>
      </c>
      <c r="F22" s="5">
        <f>'E001'!C18</f>
        <v>404.82341323</v>
      </c>
      <c r="G22" s="6">
        <f>F22/E22</f>
        <v>1</v>
      </c>
    </row>
    <row r="23" spans="1:7" ht="18">
      <c r="A23" s="101" t="s">
        <v>31</v>
      </c>
      <c r="B23" s="102"/>
      <c r="C23" s="102"/>
      <c r="D23" s="102"/>
      <c r="E23" s="102"/>
      <c r="F23" s="102"/>
      <c r="G23" s="103"/>
    </row>
    <row r="24" spans="1:7" ht="18">
      <c r="A24" s="101" t="s">
        <v>32</v>
      </c>
      <c r="B24" s="102"/>
      <c r="C24" s="102"/>
      <c r="D24" s="102"/>
      <c r="E24" s="102"/>
      <c r="F24" s="102"/>
      <c r="G24" s="103"/>
    </row>
    <row r="25" spans="1:7" ht="18">
      <c r="A25" s="95" t="s">
        <v>33</v>
      </c>
      <c r="B25" s="95"/>
      <c r="C25" s="95"/>
      <c r="D25" s="95"/>
      <c r="E25" s="95"/>
      <c r="F25" s="95" t="s">
        <v>34</v>
      </c>
      <c r="G25" s="95"/>
    </row>
    <row r="26" spans="1:7" ht="15" customHeight="1">
      <c r="A26" s="96" t="s">
        <v>35</v>
      </c>
      <c r="B26" s="96" t="s">
        <v>36</v>
      </c>
      <c r="C26" s="96" t="s">
        <v>37</v>
      </c>
      <c r="D26" s="96" t="s">
        <v>38</v>
      </c>
      <c r="E26" s="96" t="s">
        <v>39</v>
      </c>
      <c r="F26" s="7" t="s">
        <v>40</v>
      </c>
      <c r="G26" s="9">
        <v>100</v>
      </c>
    </row>
    <row r="27" spans="1:7" ht="18">
      <c r="A27" s="97"/>
      <c r="B27" s="97"/>
      <c r="C27" s="97"/>
      <c r="D27" s="97"/>
      <c r="E27" s="97"/>
      <c r="F27" s="7" t="s">
        <v>41</v>
      </c>
      <c r="G27" s="9">
        <v>100</v>
      </c>
    </row>
    <row r="28" spans="1:7" s="32" customFormat="1" ht="54" customHeight="1">
      <c r="A28" s="91" t="s">
        <v>162</v>
      </c>
      <c r="B28" s="91" t="s">
        <v>163</v>
      </c>
      <c r="C28" s="91" t="s">
        <v>178</v>
      </c>
      <c r="D28" s="93" t="s">
        <v>150</v>
      </c>
      <c r="E28" s="93" t="s">
        <v>52</v>
      </c>
      <c r="F28" s="10" t="s">
        <v>42</v>
      </c>
      <c r="G28" s="11">
        <v>102.67598333333333</v>
      </c>
    </row>
    <row r="29" spans="1:8" s="32" customFormat="1" ht="81" customHeight="1">
      <c r="A29" s="92"/>
      <c r="B29" s="92"/>
      <c r="C29" s="92"/>
      <c r="D29" s="94"/>
      <c r="E29" s="94"/>
      <c r="F29" s="10" t="s">
        <v>53</v>
      </c>
      <c r="G29" s="11">
        <f>+(G28/G26)*100</f>
        <v>102.67598333333335</v>
      </c>
      <c r="H29" s="40"/>
    </row>
    <row r="30" spans="1:7" ht="18">
      <c r="A30" s="85" t="s">
        <v>151</v>
      </c>
      <c r="B30" s="85"/>
      <c r="C30" s="85"/>
      <c r="D30" s="85"/>
      <c r="E30" s="85"/>
      <c r="F30" s="85"/>
      <c r="G30" s="85"/>
    </row>
    <row r="31" spans="1:7" ht="18">
      <c r="A31" s="95" t="s">
        <v>33</v>
      </c>
      <c r="B31" s="95"/>
      <c r="C31" s="95"/>
      <c r="D31" s="95"/>
      <c r="E31" s="95"/>
      <c r="F31" s="95" t="s">
        <v>34</v>
      </c>
      <c r="G31" s="95"/>
    </row>
    <row r="32" spans="1:7" ht="15" customHeight="1">
      <c r="A32" s="96" t="s">
        <v>35</v>
      </c>
      <c r="B32" s="96" t="s">
        <v>36</v>
      </c>
      <c r="C32" s="96" t="s">
        <v>37</v>
      </c>
      <c r="D32" s="96" t="s">
        <v>38</v>
      </c>
      <c r="E32" s="96" t="s">
        <v>39</v>
      </c>
      <c r="F32" s="7" t="s">
        <v>40</v>
      </c>
      <c r="G32" s="9">
        <v>100</v>
      </c>
    </row>
    <row r="33" spans="1:7" ht="18">
      <c r="A33" s="97"/>
      <c r="B33" s="97"/>
      <c r="C33" s="97"/>
      <c r="D33" s="97"/>
      <c r="E33" s="97"/>
      <c r="F33" s="7" t="s">
        <v>41</v>
      </c>
      <c r="G33" s="9">
        <v>100</v>
      </c>
    </row>
    <row r="34" spans="1:7" s="32" customFormat="1" ht="54" customHeight="1">
      <c r="A34" s="91" t="s">
        <v>179</v>
      </c>
      <c r="B34" s="91" t="s">
        <v>180</v>
      </c>
      <c r="C34" s="91" t="s">
        <v>181</v>
      </c>
      <c r="D34" s="93" t="s">
        <v>150</v>
      </c>
      <c r="E34" s="93" t="s">
        <v>52</v>
      </c>
      <c r="F34" s="10" t="s">
        <v>42</v>
      </c>
      <c r="G34" s="11">
        <v>106.51083333333334</v>
      </c>
    </row>
    <row r="35" spans="1:8" s="32" customFormat="1" ht="87.75" customHeight="1">
      <c r="A35" s="92"/>
      <c r="B35" s="92"/>
      <c r="C35" s="92"/>
      <c r="D35" s="94"/>
      <c r="E35" s="94"/>
      <c r="F35" s="10" t="s">
        <v>53</v>
      </c>
      <c r="G35" s="11">
        <f>+(G34/G32)*100</f>
        <v>106.51083333333334</v>
      </c>
      <c r="H35" s="40"/>
    </row>
    <row r="36" spans="1:7" ht="18">
      <c r="A36" s="85" t="s">
        <v>44</v>
      </c>
      <c r="B36" s="85"/>
      <c r="C36" s="85"/>
      <c r="D36" s="85"/>
      <c r="E36" s="85"/>
      <c r="F36" s="85"/>
      <c r="G36" s="85"/>
    </row>
    <row r="37" spans="1:7" ht="18">
      <c r="A37" s="95" t="s">
        <v>33</v>
      </c>
      <c r="B37" s="95"/>
      <c r="C37" s="95"/>
      <c r="D37" s="95"/>
      <c r="E37" s="95"/>
      <c r="F37" s="95" t="s">
        <v>34</v>
      </c>
      <c r="G37" s="95"/>
    </row>
    <row r="38" spans="1:7" ht="15" customHeight="1">
      <c r="A38" s="96" t="s">
        <v>35</v>
      </c>
      <c r="B38" s="96" t="s">
        <v>36</v>
      </c>
      <c r="C38" s="96" t="s">
        <v>37</v>
      </c>
      <c r="D38" s="96" t="s">
        <v>38</v>
      </c>
      <c r="E38" s="96" t="s">
        <v>39</v>
      </c>
      <c r="F38" s="7" t="s">
        <v>40</v>
      </c>
      <c r="G38" s="9">
        <v>100</v>
      </c>
    </row>
    <row r="39" spans="1:7" ht="18">
      <c r="A39" s="97"/>
      <c r="B39" s="97"/>
      <c r="C39" s="97"/>
      <c r="D39" s="97"/>
      <c r="E39" s="97"/>
      <c r="F39" s="7" t="s">
        <v>41</v>
      </c>
      <c r="G39" s="9">
        <v>100</v>
      </c>
    </row>
    <row r="40" spans="1:7" ht="54" customHeight="1">
      <c r="A40" s="91" t="s">
        <v>182</v>
      </c>
      <c r="B40" s="91" t="s">
        <v>183</v>
      </c>
      <c r="C40" s="91" t="s">
        <v>184</v>
      </c>
      <c r="D40" s="93" t="s">
        <v>150</v>
      </c>
      <c r="E40" s="93" t="s">
        <v>156</v>
      </c>
      <c r="F40" s="10" t="s">
        <v>42</v>
      </c>
      <c r="G40" s="11">
        <v>98.18203703703705</v>
      </c>
    </row>
    <row r="41" spans="1:7" ht="89.25" customHeight="1">
      <c r="A41" s="92"/>
      <c r="B41" s="92"/>
      <c r="C41" s="92"/>
      <c r="D41" s="94"/>
      <c r="E41" s="94"/>
      <c r="F41" s="10" t="s">
        <v>53</v>
      </c>
      <c r="G41" s="11">
        <f>+(G40/G38)*100</f>
        <v>98.18203703703705</v>
      </c>
    </row>
    <row r="42" spans="1:7" ht="18">
      <c r="A42" s="85" t="s">
        <v>45</v>
      </c>
      <c r="B42" s="85"/>
      <c r="C42" s="85"/>
      <c r="D42" s="85"/>
      <c r="E42" s="85"/>
      <c r="F42" s="85"/>
      <c r="G42" s="85"/>
    </row>
    <row r="43" spans="1:7" ht="18">
      <c r="A43" s="95" t="s">
        <v>33</v>
      </c>
      <c r="B43" s="95"/>
      <c r="C43" s="95"/>
      <c r="D43" s="95"/>
      <c r="E43" s="95"/>
      <c r="F43" s="95" t="s">
        <v>34</v>
      </c>
      <c r="G43" s="95"/>
    </row>
    <row r="44" spans="1:7" ht="15" customHeight="1">
      <c r="A44" s="96" t="s">
        <v>35</v>
      </c>
      <c r="B44" s="96" t="s">
        <v>36</v>
      </c>
      <c r="C44" s="96" t="s">
        <v>37</v>
      </c>
      <c r="D44" s="96" t="s">
        <v>38</v>
      </c>
      <c r="E44" s="96" t="s">
        <v>39</v>
      </c>
      <c r="F44" s="7" t="s">
        <v>40</v>
      </c>
      <c r="G44" s="9">
        <v>100</v>
      </c>
    </row>
    <row r="45" spans="1:7" ht="18">
      <c r="A45" s="97"/>
      <c r="B45" s="97"/>
      <c r="C45" s="97"/>
      <c r="D45" s="97"/>
      <c r="E45" s="97"/>
      <c r="F45" s="10" t="s">
        <v>41</v>
      </c>
      <c r="G45" s="9">
        <v>100</v>
      </c>
    </row>
    <row r="46" spans="1:7" ht="54" customHeight="1">
      <c r="A46" s="91" t="s">
        <v>185</v>
      </c>
      <c r="B46" s="91" t="s">
        <v>186</v>
      </c>
      <c r="C46" s="91" t="s">
        <v>187</v>
      </c>
      <c r="D46" s="93" t="s">
        <v>150</v>
      </c>
      <c r="E46" s="93" t="s">
        <v>55</v>
      </c>
      <c r="F46" s="10" t="s">
        <v>42</v>
      </c>
      <c r="G46" s="11">
        <v>102.07313888888888</v>
      </c>
    </row>
    <row r="47" spans="1:7" ht="84.75" customHeight="1">
      <c r="A47" s="92"/>
      <c r="B47" s="92"/>
      <c r="C47" s="92"/>
      <c r="D47" s="94"/>
      <c r="E47" s="94"/>
      <c r="F47" s="10" t="s">
        <v>53</v>
      </c>
      <c r="G47" s="11">
        <f>+(G46/G44)*100</f>
        <v>102.07313888888888</v>
      </c>
    </row>
    <row r="48" spans="1:7" ht="18">
      <c r="A48" s="85" t="s">
        <v>46</v>
      </c>
      <c r="B48" s="85"/>
      <c r="C48" s="85"/>
      <c r="D48" s="85"/>
      <c r="E48" s="85"/>
      <c r="F48" s="85"/>
      <c r="G48" s="85"/>
    </row>
    <row r="49" spans="1:7" ht="24.75" customHeight="1">
      <c r="A49" s="70" t="str">
        <f>+A28</f>
        <v>Suma ponderada del avance del cumplimiento de las unidades administrativas por Objetivo Estratégico a nivel Fin.</v>
      </c>
      <c r="B49" s="71"/>
      <c r="C49" s="71"/>
      <c r="D49" s="71"/>
      <c r="E49" s="71"/>
      <c r="F49" s="71"/>
      <c r="G49" s="72"/>
    </row>
    <row r="50" spans="1:7" s="12" customFormat="1" ht="266.25" customHeight="1">
      <c r="A50" s="73" t="s">
        <v>56</v>
      </c>
      <c r="B50" s="75" t="s">
        <v>188</v>
      </c>
      <c r="C50" s="76"/>
      <c r="D50" s="76"/>
      <c r="E50" s="76"/>
      <c r="F50" s="76"/>
      <c r="G50" s="77"/>
    </row>
    <row r="51" spans="1:7" s="12" customFormat="1" ht="290.25" customHeight="1">
      <c r="A51" s="87"/>
      <c r="B51" s="88"/>
      <c r="C51" s="89"/>
      <c r="D51" s="89"/>
      <c r="E51" s="89"/>
      <c r="F51" s="89"/>
      <c r="G51" s="90"/>
    </row>
    <row r="52" spans="1:7" ht="24.75" customHeight="1">
      <c r="A52" s="8" t="s">
        <v>48</v>
      </c>
      <c r="B52" s="81"/>
      <c r="C52" s="82"/>
      <c r="D52" s="82"/>
      <c r="E52" s="82"/>
      <c r="F52" s="82"/>
      <c r="G52" s="83"/>
    </row>
    <row r="53" spans="1:7" ht="24.75" customHeight="1">
      <c r="A53" s="70" t="str">
        <f>+A34</f>
        <v>Promedio del avance de cumplimiento de las unidades administrativas alineadas al Objetivo Estratégico Uno a nivel Propósito.</v>
      </c>
      <c r="B53" s="71"/>
      <c r="C53" s="71"/>
      <c r="D53" s="71"/>
      <c r="E53" s="71"/>
      <c r="F53" s="71"/>
      <c r="G53" s="72"/>
    </row>
    <row r="54" spans="1:7" s="12" customFormat="1" ht="33" customHeight="1">
      <c r="A54" s="73" t="s">
        <v>56</v>
      </c>
      <c r="B54" s="75" t="s">
        <v>189</v>
      </c>
      <c r="C54" s="76"/>
      <c r="D54" s="76"/>
      <c r="E54" s="76"/>
      <c r="F54" s="76"/>
      <c r="G54" s="77"/>
    </row>
    <row r="55" spans="1:7" s="12" customFormat="1" ht="294.75" customHeight="1">
      <c r="A55" s="74"/>
      <c r="B55" s="78"/>
      <c r="C55" s="79"/>
      <c r="D55" s="79"/>
      <c r="E55" s="79"/>
      <c r="F55" s="79"/>
      <c r="G55" s="80"/>
    </row>
    <row r="56" spans="1:7" s="12" customFormat="1" ht="251.25" customHeight="1">
      <c r="A56" s="87"/>
      <c r="B56" s="88"/>
      <c r="C56" s="89"/>
      <c r="D56" s="89"/>
      <c r="E56" s="89"/>
      <c r="F56" s="89"/>
      <c r="G56" s="90"/>
    </row>
    <row r="57" spans="1:7" ht="24.75" customHeight="1">
      <c r="A57" s="8" t="s">
        <v>48</v>
      </c>
      <c r="B57" s="81"/>
      <c r="C57" s="82"/>
      <c r="D57" s="82"/>
      <c r="E57" s="82"/>
      <c r="F57" s="82"/>
      <c r="G57" s="83"/>
    </row>
    <row r="58" spans="1:7" ht="18">
      <c r="A58" s="70" t="str">
        <f>+A40</f>
        <v>Promedio del avance del cumplimiento de la suma total de los procesos y/o acciones realizadas por las  unidades administrativas alineadas al cumplimiento del Objetivo Estratégico Uno.</v>
      </c>
      <c r="B58" s="71"/>
      <c r="C58" s="71"/>
      <c r="D58" s="71"/>
      <c r="E58" s="71"/>
      <c r="F58" s="71"/>
      <c r="G58" s="72"/>
    </row>
    <row r="59" spans="1:7" s="12" customFormat="1" ht="30.75" customHeight="1">
      <c r="A59" s="73" t="s">
        <v>56</v>
      </c>
      <c r="B59" s="75" t="s">
        <v>190</v>
      </c>
      <c r="C59" s="76"/>
      <c r="D59" s="76"/>
      <c r="E59" s="76"/>
      <c r="F59" s="76"/>
      <c r="G59" s="77"/>
    </row>
    <row r="60" spans="1:7" s="12" customFormat="1" ht="408.75" customHeight="1">
      <c r="A60" s="74"/>
      <c r="B60" s="78"/>
      <c r="C60" s="79"/>
      <c r="D60" s="79"/>
      <c r="E60" s="79"/>
      <c r="F60" s="79"/>
      <c r="G60" s="80"/>
    </row>
    <row r="61" spans="1:7" s="12" customFormat="1" ht="238.5" customHeight="1">
      <c r="A61" s="87"/>
      <c r="B61" s="88"/>
      <c r="C61" s="89"/>
      <c r="D61" s="89"/>
      <c r="E61" s="89"/>
      <c r="F61" s="89"/>
      <c r="G61" s="90"/>
    </row>
    <row r="62" spans="1:7" ht="24.75" customHeight="1">
      <c r="A62" s="8" t="s">
        <v>48</v>
      </c>
      <c r="B62" s="81"/>
      <c r="C62" s="82"/>
      <c r="D62" s="82"/>
      <c r="E62" s="82"/>
      <c r="F62" s="82"/>
      <c r="G62" s="83"/>
    </row>
    <row r="63" spans="1:7" ht="24.75" customHeight="1">
      <c r="A63" s="70" t="str">
        <f>A46</f>
        <v>Promedio del avance del cumplimiento de la suma total de las actividades realizadas por las  unidades administrativas alineadas al cumplimiento del Objetivo Estratégico Uno.</v>
      </c>
      <c r="B63" s="71"/>
      <c r="C63" s="71"/>
      <c r="D63" s="71"/>
      <c r="E63" s="71"/>
      <c r="F63" s="71"/>
      <c r="G63" s="72"/>
    </row>
    <row r="64" spans="1:7" s="12" customFormat="1" ht="240" customHeight="1">
      <c r="A64" s="73" t="s">
        <v>56</v>
      </c>
      <c r="B64" s="75" t="s">
        <v>191</v>
      </c>
      <c r="C64" s="76"/>
      <c r="D64" s="76"/>
      <c r="E64" s="76"/>
      <c r="F64" s="76"/>
      <c r="G64" s="77"/>
    </row>
    <row r="65" spans="1:7" s="12" customFormat="1" ht="399.75" customHeight="1">
      <c r="A65" s="74"/>
      <c r="B65" s="78"/>
      <c r="C65" s="79"/>
      <c r="D65" s="79"/>
      <c r="E65" s="79"/>
      <c r="F65" s="79"/>
      <c r="G65" s="80"/>
    </row>
    <row r="66" spans="1:7" s="12" customFormat="1" ht="409.5" customHeight="1">
      <c r="A66" s="74"/>
      <c r="B66" s="78"/>
      <c r="C66" s="79"/>
      <c r="D66" s="79"/>
      <c r="E66" s="79"/>
      <c r="F66" s="79"/>
      <c r="G66" s="80"/>
    </row>
    <row r="67" spans="1:7" s="12" customFormat="1" ht="409.5" customHeight="1">
      <c r="A67" s="74"/>
      <c r="B67" s="78"/>
      <c r="C67" s="79"/>
      <c r="D67" s="79"/>
      <c r="E67" s="79"/>
      <c r="F67" s="79"/>
      <c r="G67" s="80"/>
    </row>
    <row r="68" spans="1:7" ht="24" customHeight="1">
      <c r="A68" s="8" t="s">
        <v>48</v>
      </c>
      <c r="B68" s="81"/>
      <c r="C68" s="82"/>
      <c r="D68" s="82"/>
      <c r="E68" s="82"/>
      <c r="F68" s="82"/>
      <c r="G68" s="83"/>
    </row>
    <row r="69" spans="1:7" ht="18">
      <c r="A69" s="85" t="s">
        <v>49</v>
      </c>
      <c r="B69" s="85"/>
      <c r="C69" s="85"/>
      <c r="D69" s="85"/>
      <c r="E69" s="85"/>
      <c r="F69" s="85"/>
      <c r="G69" s="85"/>
    </row>
    <row r="70" spans="1:7" ht="15" customHeight="1">
      <c r="A70" s="86" t="s">
        <v>50</v>
      </c>
      <c r="B70" s="86"/>
      <c r="C70" s="86"/>
      <c r="D70" s="86"/>
      <c r="E70" s="86"/>
      <c r="F70" s="86"/>
      <c r="G70" s="86"/>
    </row>
    <row r="71" spans="1:7" ht="35.25" customHeight="1">
      <c r="A71" s="84" t="s">
        <v>160</v>
      </c>
      <c r="B71" s="84"/>
      <c r="C71" s="84"/>
      <c r="D71" s="84"/>
      <c r="E71" s="84"/>
      <c r="F71" s="84"/>
      <c r="G71" s="84"/>
    </row>
  </sheetData>
  <sheetProtection/>
  <mergeCells count="103">
    <mergeCell ref="A1:C1"/>
    <mergeCell ref="D1:G1"/>
    <mergeCell ref="A3:G3"/>
    <mergeCell ref="A4:C4"/>
    <mergeCell ref="D4:G4"/>
    <mergeCell ref="A5:C5"/>
    <mergeCell ref="D5:G5"/>
    <mergeCell ref="A18:G18"/>
    <mergeCell ref="A15:B15"/>
    <mergeCell ref="C15:G15"/>
    <mergeCell ref="A16:B16"/>
    <mergeCell ref="C16:G16"/>
    <mergeCell ref="A17:B17"/>
    <mergeCell ref="C17:G17"/>
    <mergeCell ref="A11:G11"/>
    <mergeCell ref="A12:G12"/>
    <mergeCell ref="A13:G13"/>
    <mergeCell ref="A6:C6"/>
    <mergeCell ref="D6:G6"/>
    <mergeCell ref="A7:C7"/>
    <mergeCell ref="D7:G7"/>
    <mergeCell ref="A8:C8"/>
    <mergeCell ref="D8:G8"/>
    <mergeCell ref="A9:G9"/>
    <mergeCell ref="A10:G10"/>
    <mergeCell ref="A23:G23"/>
    <mergeCell ref="A24:G24"/>
    <mergeCell ref="A25:E25"/>
    <mergeCell ref="F25:G25"/>
    <mergeCell ref="A14:B14"/>
    <mergeCell ref="C14:G14"/>
    <mergeCell ref="A21:D21"/>
    <mergeCell ref="A22:D22"/>
    <mergeCell ref="A19:D20"/>
    <mergeCell ref="A26:A27"/>
    <mergeCell ref="B26:B27"/>
    <mergeCell ref="C26:C27"/>
    <mergeCell ref="D26:D27"/>
    <mergeCell ref="E26:E27"/>
    <mergeCell ref="A31:E31"/>
    <mergeCell ref="A28:A29"/>
    <mergeCell ref="B28:B29"/>
    <mergeCell ref="C28:C29"/>
    <mergeCell ref="D28:D29"/>
    <mergeCell ref="F31:G31"/>
    <mergeCell ref="A32:A33"/>
    <mergeCell ref="B32:B33"/>
    <mergeCell ref="C32:C33"/>
    <mergeCell ref="D32:D33"/>
    <mergeCell ref="E32:E33"/>
    <mergeCell ref="E28:E29"/>
    <mergeCell ref="A30:G30"/>
    <mergeCell ref="A37:E37"/>
    <mergeCell ref="F37:G37"/>
    <mergeCell ref="A38:A39"/>
    <mergeCell ref="B38:B39"/>
    <mergeCell ref="C38:C39"/>
    <mergeCell ref="D38:D39"/>
    <mergeCell ref="E38:E39"/>
    <mergeCell ref="A34:A35"/>
    <mergeCell ref="B34:B35"/>
    <mergeCell ref="C34:C35"/>
    <mergeCell ref="D34:D35"/>
    <mergeCell ref="E34:E35"/>
    <mergeCell ref="A36:G36"/>
    <mergeCell ref="A40:A41"/>
    <mergeCell ref="B40:B41"/>
    <mergeCell ref="C40:C41"/>
    <mergeCell ref="D40:D41"/>
    <mergeCell ref="E40:E41"/>
    <mergeCell ref="A42:G42"/>
    <mergeCell ref="A43:E43"/>
    <mergeCell ref="F43:G43"/>
    <mergeCell ref="A44:A45"/>
    <mergeCell ref="B44:B45"/>
    <mergeCell ref="C44:C45"/>
    <mergeCell ref="D44:D45"/>
    <mergeCell ref="E44:E45"/>
    <mergeCell ref="A46:A47"/>
    <mergeCell ref="B46:B47"/>
    <mergeCell ref="C46:C47"/>
    <mergeCell ref="D46:D47"/>
    <mergeCell ref="E46:E47"/>
    <mergeCell ref="A50:A51"/>
    <mergeCell ref="A48:G48"/>
    <mergeCell ref="A49:G49"/>
    <mergeCell ref="B50:G51"/>
    <mergeCell ref="A63:G63"/>
    <mergeCell ref="A64:A67"/>
    <mergeCell ref="B64:G67"/>
    <mergeCell ref="B68:G68"/>
    <mergeCell ref="A71:G71"/>
    <mergeCell ref="A69:G69"/>
    <mergeCell ref="A70:G70"/>
    <mergeCell ref="B52:G52"/>
    <mergeCell ref="A53:G53"/>
    <mergeCell ref="A54:A56"/>
    <mergeCell ref="B54:G56"/>
    <mergeCell ref="B57:G57"/>
    <mergeCell ref="A58:G58"/>
    <mergeCell ref="A59:A61"/>
    <mergeCell ref="B59:G61"/>
    <mergeCell ref="B62:G6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5" tint="0.5999900102615356"/>
  </sheetPr>
  <dimension ref="A2:F32"/>
  <sheetViews>
    <sheetView showGridLines="0" zoomScalePageLayoutView="0" workbookViewId="0" topLeftCell="A1">
      <selection activeCell="B17" sqref="B17"/>
    </sheetView>
  </sheetViews>
  <sheetFormatPr defaultColWidth="11.421875" defaultRowHeight="15"/>
  <cols>
    <col min="1" max="2" width="45.8515625" style="13" bestFit="1" customWidth="1"/>
    <col min="3" max="3" width="40.140625" style="13" customWidth="1"/>
    <col min="4" max="4" width="29.140625" style="13" customWidth="1"/>
    <col min="5" max="5" width="17.8515625" style="13" customWidth="1"/>
    <col min="6" max="16384" width="11.421875" style="13" customWidth="1"/>
  </cols>
  <sheetData>
    <row r="2" spans="1:5" ht="25.5" customHeight="1">
      <c r="A2" s="54" t="s">
        <v>65</v>
      </c>
      <c r="B2" s="54"/>
      <c r="C2" s="56" t="s">
        <v>161</v>
      </c>
      <c r="D2" s="56"/>
      <c r="E2" s="56"/>
    </row>
    <row r="3" spans="1:5" ht="25.5" customHeight="1" thickBot="1">
      <c r="A3" s="55"/>
      <c r="B3" s="55"/>
      <c r="C3" s="57"/>
      <c r="D3" s="57"/>
      <c r="E3" s="57"/>
    </row>
    <row r="4" s="21" customFormat="1" ht="24.75" thickTop="1"/>
    <row r="5" s="21" customFormat="1" ht="24"/>
    <row r="6" s="21" customFormat="1" ht="24"/>
    <row r="7" s="21" customFormat="1" ht="24"/>
    <row r="8" spans="1:5" s="21" customFormat="1" ht="29.25" customHeight="1">
      <c r="A8" s="139" t="s">
        <v>89</v>
      </c>
      <c r="B8" s="139"/>
      <c r="C8" s="139"/>
      <c r="D8" s="139"/>
      <c r="E8" s="139"/>
    </row>
    <row r="9" spans="1:5" s="21" customFormat="1" ht="29.25" customHeight="1">
      <c r="A9" s="139"/>
      <c r="B9" s="139"/>
      <c r="C9" s="139"/>
      <c r="D9" s="139"/>
      <c r="E9" s="139"/>
    </row>
    <row r="10" spans="1:5" s="14" customFormat="1" ht="15">
      <c r="A10" s="140" t="s">
        <v>79</v>
      </c>
      <c r="B10" s="140"/>
      <c r="C10" s="140"/>
      <c r="D10" s="140"/>
      <c r="E10" s="140"/>
    </row>
    <row r="11" spans="1:5" s="14" customFormat="1" ht="15">
      <c r="A11" s="140"/>
      <c r="B11" s="140"/>
      <c r="C11" s="140"/>
      <c r="D11" s="140"/>
      <c r="E11" s="140"/>
    </row>
    <row r="12" spans="1:5" s="14" customFormat="1" ht="15">
      <c r="A12" s="140"/>
      <c r="B12" s="140"/>
      <c r="C12" s="140"/>
      <c r="D12" s="140"/>
      <c r="E12" s="140"/>
    </row>
    <row r="13" spans="1:5" s="14" customFormat="1" ht="15">
      <c r="A13" s="53"/>
      <c r="B13" s="53"/>
      <c r="C13" s="53"/>
      <c r="D13" s="53"/>
      <c r="E13" s="53"/>
    </row>
    <row r="14" spans="1:4" s="16" customFormat="1" ht="17.25" customHeight="1">
      <c r="A14" s="14"/>
      <c r="B14" s="19" t="s">
        <v>24</v>
      </c>
      <c r="C14" s="19" t="s">
        <v>61</v>
      </c>
      <c r="D14" s="19" t="s">
        <v>60</v>
      </c>
    </row>
    <row r="15" spans="1:4" s="16" customFormat="1" ht="15">
      <c r="A15" s="14"/>
      <c r="B15" s="19" t="s">
        <v>27</v>
      </c>
      <c r="C15" s="19" t="s">
        <v>27</v>
      </c>
      <c r="D15" s="19" t="s">
        <v>59</v>
      </c>
    </row>
    <row r="16" spans="1:4" s="16" customFormat="1" ht="15">
      <c r="A16" s="14"/>
      <c r="B16" s="19"/>
      <c r="C16" s="19"/>
      <c r="D16" s="19"/>
    </row>
    <row r="17" spans="1:4" s="16" customFormat="1" ht="15">
      <c r="A17" s="20" t="s">
        <v>58</v>
      </c>
      <c r="B17" s="38">
        <f>165153332/1000000</f>
        <v>165.153332</v>
      </c>
      <c r="C17" s="38">
        <f>172595193.3/1000000</f>
        <v>172.5951933</v>
      </c>
      <c r="D17" s="17">
        <f>(C17)/B17</f>
        <v>1.0450603158282026</v>
      </c>
    </row>
    <row r="18" spans="1:4" s="16" customFormat="1" ht="15">
      <c r="A18" s="20" t="s">
        <v>57</v>
      </c>
      <c r="B18" s="38">
        <f>172595193.3/1000000</f>
        <v>172.5951933</v>
      </c>
      <c r="C18" s="38">
        <f>172595193.3/1000000</f>
        <v>172.5951933</v>
      </c>
      <c r="D18" s="17">
        <f>(C18)/B18</f>
        <v>1</v>
      </c>
    </row>
    <row r="19" spans="2:4" s="14" customFormat="1" ht="15">
      <c r="B19" s="15"/>
      <c r="C19" s="15"/>
      <c r="D19" s="15"/>
    </row>
    <row r="20" s="14" customFormat="1" ht="15"/>
    <row r="21" spans="1:5" s="14" customFormat="1" ht="63.75" customHeight="1">
      <c r="A21" s="138" t="s">
        <v>88</v>
      </c>
      <c r="B21" s="138"/>
      <c r="C21" s="138"/>
      <c r="D21" s="138"/>
      <c r="E21" s="138"/>
    </row>
    <row r="22" spans="1:5" s="14" customFormat="1" ht="15">
      <c r="A22" s="137" t="s">
        <v>87</v>
      </c>
      <c r="B22" s="137"/>
      <c r="C22" s="137"/>
      <c r="D22" s="137"/>
      <c r="E22" s="137"/>
    </row>
    <row r="23" spans="1:5" s="14" customFormat="1" ht="15">
      <c r="A23" s="137" t="s">
        <v>86</v>
      </c>
      <c r="B23" s="137"/>
      <c r="C23" s="137"/>
      <c r="D23" s="137"/>
      <c r="E23" s="137"/>
    </row>
    <row r="24" spans="1:5" s="14" customFormat="1" ht="15">
      <c r="A24" s="137" t="s">
        <v>85</v>
      </c>
      <c r="B24" s="137"/>
      <c r="C24" s="137"/>
      <c r="D24" s="137"/>
      <c r="E24" s="137"/>
    </row>
    <row r="25" spans="1:5" s="14" customFormat="1" ht="15">
      <c r="A25" s="137" t="s">
        <v>84</v>
      </c>
      <c r="B25" s="137"/>
      <c r="C25" s="137"/>
      <c r="D25" s="137"/>
      <c r="E25" s="137"/>
    </row>
    <row r="26" spans="1:6" s="14" customFormat="1" ht="15">
      <c r="A26" s="137" t="s">
        <v>83</v>
      </c>
      <c r="B26" s="137"/>
      <c r="C26" s="137"/>
      <c r="D26" s="137"/>
      <c r="E26" s="137"/>
      <c r="F26" s="20"/>
    </row>
    <row r="27" spans="1:6" s="14" customFormat="1" ht="15">
      <c r="A27" s="137" t="s">
        <v>82</v>
      </c>
      <c r="B27" s="137"/>
      <c r="C27" s="137"/>
      <c r="D27" s="137"/>
      <c r="E27" s="137"/>
      <c r="F27" s="20"/>
    </row>
    <row r="28" spans="1:6" s="14" customFormat="1" ht="15">
      <c r="A28" s="137" t="s">
        <v>81</v>
      </c>
      <c r="B28" s="137"/>
      <c r="C28" s="137"/>
      <c r="D28" s="137"/>
      <c r="E28" s="137"/>
      <c r="F28" s="20"/>
    </row>
    <row r="29" spans="1:6" s="14" customFormat="1" ht="14.25" customHeight="1">
      <c r="A29" s="137" t="s">
        <v>93</v>
      </c>
      <c r="B29" s="137"/>
      <c r="C29" s="137"/>
      <c r="D29" s="137"/>
      <c r="E29" s="137"/>
      <c r="F29" s="20"/>
    </row>
    <row r="30" spans="1:6" s="14" customFormat="1" ht="15">
      <c r="A30" s="20"/>
      <c r="B30" s="20"/>
      <c r="C30" s="20"/>
      <c r="D30" s="20"/>
      <c r="E30" s="20"/>
      <c r="F30" s="20"/>
    </row>
    <row r="31" spans="1:6" s="14" customFormat="1" ht="15">
      <c r="A31" s="20"/>
      <c r="B31" s="20"/>
      <c r="C31" s="20"/>
      <c r="D31" s="20"/>
      <c r="E31" s="20"/>
      <c r="F31" s="20"/>
    </row>
    <row r="32" spans="1:6" s="14" customFormat="1" ht="15">
      <c r="A32" s="20"/>
      <c r="B32" s="20"/>
      <c r="C32" s="20"/>
      <c r="D32" s="20"/>
      <c r="E32" s="20"/>
      <c r="F32" s="20"/>
    </row>
    <row r="33" s="14" customFormat="1" ht="15"/>
    <row r="34" s="14" customFormat="1" ht="15"/>
    <row r="35" s="14" customFormat="1" ht="15"/>
    <row r="36" s="14" customFormat="1" ht="15"/>
    <row r="37" s="14" customFormat="1" ht="15"/>
    <row r="38" s="14" customFormat="1" ht="15"/>
    <row r="39" s="14" customFormat="1" ht="15"/>
    <row r="40" s="14" customFormat="1" ht="15"/>
    <row r="41" s="14" customFormat="1" ht="15"/>
    <row r="42" s="14" customFormat="1" ht="15"/>
  </sheetData>
  <sheetProtection/>
  <mergeCells count="14">
    <mergeCell ref="A29:E29"/>
    <mergeCell ref="A21:E21"/>
    <mergeCell ref="A2:B3"/>
    <mergeCell ref="C2:E3"/>
    <mergeCell ref="A8:E9"/>
    <mergeCell ref="A10:E12"/>
    <mergeCell ref="A13:E13"/>
    <mergeCell ref="A28:E28"/>
    <mergeCell ref="A22:E22"/>
    <mergeCell ref="A23:E23"/>
    <mergeCell ref="A24:E24"/>
    <mergeCell ref="A25:E25"/>
    <mergeCell ref="A26:E26"/>
    <mergeCell ref="A27:E27"/>
  </mergeCells>
  <hyperlinks>
    <hyperlink ref="A22:E22" location="DGCSD!A1" display=" Dirección General de Comunicación Social y Difusión"/>
    <hyperlink ref="A23:E23" location="DGGAT!A1" display="Dirección General de Gobierno Abierto y Transparencia"/>
    <hyperlink ref="A24:E24" location="DGAI!A1" display="Dirección General de Asuntos Internacionales"/>
    <hyperlink ref="A25:E25" location="DGGIE!A1" display="Dirección General de Gestión de Información y Estudios"/>
    <hyperlink ref="A26:E26" location="DGC!A1" display="Dirección General de Capacitación"/>
    <hyperlink ref="A27:E27" location="DGPVS!A1" display="Dirección General de Promoción y Vinculación con la Sociedad"/>
    <hyperlink ref="A28:E28" location="DGPAR!A1" display="Dirección General de Prevención y Autorregulación"/>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89"/>
  <sheetViews>
    <sheetView showGridLines="0" zoomScale="70" zoomScaleNormal="70" zoomScalePageLayoutView="0" workbookViewId="0" topLeftCell="A1">
      <selection activeCell="A1" sqref="A1:C1"/>
    </sheetView>
  </sheetViews>
  <sheetFormatPr defaultColWidth="11.421875" defaultRowHeight="15"/>
  <cols>
    <col min="1" max="3" width="45.8515625" style="1" customWidth="1"/>
    <col min="4" max="4" width="17.140625" style="1" customWidth="1"/>
    <col min="5" max="5" width="26.140625" style="1" customWidth="1"/>
    <col min="6" max="6" width="45.8515625" style="1" customWidth="1"/>
    <col min="7" max="7" width="17.140625" style="33" customWidth="1"/>
    <col min="8" max="16384" width="11.421875" style="1" customWidth="1"/>
  </cols>
  <sheetData>
    <row r="1" spans="1:7" ht="59.25" customHeight="1" thickBot="1">
      <c r="A1" s="118" t="s">
        <v>157</v>
      </c>
      <c r="B1" s="118"/>
      <c r="C1" s="118"/>
      <c r="D1" s="119" t="s">
        <v>161</v>
      </c>
      <c r="E1" s="119"/>
      <c r="F1" s="119"/>
      <c r="G1" s="119"/>
    </row>
    <row r="2" s="2" customFormat="1" ht="13.5" thickTop="1"/>
    <row r="3" spans="1:7" ht="18" customHeight="1">
      <c r="A3" s="101" t="s">
        <v>1</v>
      </c>
      <c r="B3" s="102"/>
      <c r="C3" s="102"/>
      <c r="D3" s="102"/>
      <c r="E3" s="102"/>
      <c r="F3" s="102"/>
      <c r="G3" s="103"/>
    </row>
    <row r="4" spans="1:7" ht="34.5" customHeight="1">
      <c r="A4" s="120" t="s">
        <v>2</v>
      </c>
      <c r="B4" s="121"/>
      <c r="C4" s="122"/>
      <c r="D4" s="123" t="s">
        <v>3</v>
      </c>
      <c r="E4" s="124"/>
      <c r="F4" s="124"/>
      <c r="G4" s="125"/>
    </row>
    <row r="5" spans="1:7" ht="18" customHeight="1">
      <c r="A5" s="120" t="s">
        <v>4</v>
      </c>
      <c r="B5" s="121"/>
      <c r="C5" s="122"/>
      <c r="D5" s="123" t="s">
        <v>5</v>
      </c>
      <c r="E5" s="124"/>
      <c r="F5" s="124"/>
      <c r="G5" s="125"/>
    </row>
    <row r="6" spans="1:7" ht="18" customHeight="1">
      <c r="A6" s="120" t="s">
        <v>6</v>
      </c>
      <c r="B6" s="121"/>
      <c r="C6" s="122"/>
      <c r="D6" s="123" t="s">
        <v>7</v>
      </c>
      <c r="E6" s="124"/>
      <c r="F6" s="124"/>
      <c r="G6" s="125"/>
    </row>
    <row r="7" spans="1:7" ht="129" customHeight="1">
      <c r="A7" s="120" t="s">
        <v>8</v>
      </c>
      <c r="B7" s="121"/>
      <c r="C7" s="122"/>
      <c r="D7" s="123" t="s">
        <v>218</v>
      </c>
      <c r="E7" s="124"/>
      <c r="F7" s="124"/>
      <c r="G7" s="125"/>
    </row>
    <row r="8" spans="1:7" ht="18" customHeight="1">
      <c r="A8" s="120" t="s">
        <v>9</v>
      </c>
      <c r="B8" s="121"/>
      <c r="C8" s="122"/>
      <c r="D8" s="123" t="s">
        <v>10</v>
      </c>
      <c r="E8" s="124"/>
      <c r="F8" s="124"/>
      <c r="G8" s="125"/>
    </row>
    <row r="9" spans="1:7" ht="18" customHeight="1">
      <c r="A9" s="126" t="s">
        <v>11</v>
      </c>
      <c r="B9" s="126"/>
      <c r="C9" s="126"/>
      <c r="D9" s="126"/>
      <c r="E9" s="126"/>
      <c r="F9" s="126"/>
      <c r="G9" s="126"/>
    </row>
    <row r="10" spans="1:7" ht="18" customHeight="1">
      <c r="A10" s="98" t="s">
        <v>12</v>
      </c>
      <c r="B10" s="99"/>
      <c r="C10" s="99"/>
      <c r="D10" s="99"/>
      <c r="E10" s="99"/>
      <c r="F10" s="99"/>
      <c r="G10" s="100"/>
    </row>
    <row r="11" spans="1:7" ht="18" customHeight="1">
      <c r="A11" s="128" t="s">
        <v>13</v>
      </c>
      <c r="B11" s="129"/>
      <c r="C11" s="129"/>
      <c r="D11" s="129"/>
      <c r="E11" s="129"/>
      <c r="F11" s="129"/>
      <c r="G11" s="130"/>
    </row>
    <row r="12" spans="1:7" ht="18">
      <c r="A12" s="131" t="s">
        <v>14</v>
      </c>
      <c r="B12" s="132"/>
      <c r="C12" s="132"/>
      <c r="D12" s="132"/>
      <c r="E12" s="132"/>
      <c r="F12" s="132"/>
      <c r="G12" s="133"/>
    </row>
    <row r="13" spans="1:7" ht="18" customHeight="1">
      <c r="A13" s="126" t="s">
        <v>15</v>
      </c>
      <c r="B13" s="126"/>
      <c r="C13" s="126"/>
      <c r="D13" s="126"/>
      <c r="E13" s="126"/>
      <c r="F13" s="126"/>
      <c r="G13" s="126"/>
    </row>
    <row r="14" spans="1:7" ht="18" customHeight="1">
      <c r="A14" s="104" t="s">
        <v>16</v>
      </c>
      <c r="B14" s="105"/>
      <c r="C14" s="106" t="s">
        <v>17</v>
      </c>
      <c r="D14" s="107"/>
      <c r="E14" s="107"/>
      <c r="F14" s="107"/>
      <c r="G14" s="108"/>
    </row>
    <row r="15" spans="1:7" ht="18" customHeight="1">
      <c r="A15" s="104" t="s">
        <v>18</v>
      </c>
      <c r="B15" s="105"/>
      <c r="C15" s="106" t="s">
        <v>19</v>
      </c>
      <c r="D15" s="107"/>
      <c r="E15" s="107"/>
      <c r="F15" s="107"/>
      <c r="G15" s="108"/>
    </row>
    <row r="16" spans="1:7" ht="18" customHeight="1">
      <c r="A16" s="104" t="s">
        <v>20</v>
      </c>
      <c r="B16" s="105"/>
      <c r="C16" s="106" t="s">
        <v>159</v>
      </c>
      <c r="D16" s="107"/>
      <c r="E16" s="107"/>
      <c r="F16" s="107"/>
      <c r="G16" s="108"/>
    </row>
    <row r="17" spans="1:7" ht="18" customHeight="1">
      <c r="A17" s="104" t="s">
        <v>21</v>
      </c>
      <c r="B17" s="105"/>
      <c r="C17" s="106" t="s">
        <v>22</v>
      </c>
      <c r="D17" s="107"/>
      <c r="E17" s="107"/>
      <c r="F17" s="107"/>
      <c r="G17" s="108"/>
    </row>
    <row r="18" spans="1:7" ht="18" customHeight="1">
      <c r="A18" s="126" t="s">
        <v>23</v>
      </c>
      <c r="B18" s="126"/>
      <c r="C18" s="127"/>
      <c r="D18" s="127"/>
      <c r="E18" s="127"/>
      <c r="F18" s="127"/>
      <c r="G18" s="127"/>
    </row>
    <row r="19" spans="1:7" ht="18">
      <c r="A19" s="112"/>
      <c r="B19" s="113"/>
      <c r="C19" s="113"/>
      <c r="D19" s="114"/>
      <c r="E19" s="3" t="s">
        <v>24</v>
      </c>
      <c r="F19" s="3" t="s">
        <v>25</v>
      </c>
      <c r="G19" s="3" t="s">
        <v>26</v>
      </c>
    </row>
    <row r="20" spans="1:7" ht="18">
      <c r="A20" s="115"/>
      <c r="B20" s="116"/>
      <c r="C20" s="116"/>
      <c r="D20" s="117"/>
      <c r="E20" s="4" t="s">
        <v>27</v>
      </c>
      <c r="F20" s="4" t="s">
        <v>27</v>
      </c>
      <c r="G20" s="4" t="s">
        <v>28</v>
      </c>
    </row>
    <row r="21" spans="1:7" ht="18">
      <c r="A21" s="109" t="s">
        <v>29</v>
      </c>
      <c r="B21" s="110"/>
      <c r="C21" s="110"/>
      <c r="D21" s="111"/>
      <c r="E21" s="5">
        <f>'E002'!B17</f>
        <v>165.153332</v>
      </c>
      <c r="F21" s="5">
        <f>'E002'!C17</f>
        <v>172.5951933</v>
      </c>
      <c r="G21" s="6">
        <f>F21/E21</f>
        <v>1.0450603158282026</v>
      </c>
    </row>
    <row r="22" spans="1:7" ht="18">
      <c r="A22" s="109" t="s">
        <v>30</v>
      </c>
      <c r="B22" s="110"/>
      <c r="C22" s="110"/>
      <c r="D22" s="111"/>
      <c r="E22" s="5">
        <f>'E002'!B18</f>
        <v>172.5951933</v>
      </c>
      <c r="F22" s="5">
        <f>'E002'!C18</f>
        <v>172.5951933</v>
      </c>
      <c r="G22" s="6">
        <f>F22/E22</f>
        <v>1</v>
      </c>
    </row>
    <row r="23" spans="1:7" ht="18">
      <c r="A23" s="101" t="s">
        <v>31</v>
      </c>
      <c r="B23" s="102"/>
      <c r="C23" s="102"/>
      <c r="D23" s="102"/>
      <c r="E23" s="102"/>
      <c r="F23" s="102"/>
      <c r="G23" s="103"/>
    </row>
    <row r="24" spans="1:7" ht="18">
      <c r="A24" s="101" t="s">
        <v>32</v>
      </c>
      <c r="B24" s="102"/>
      <c r="C24" s="102"/>
      <c r="D24" s="102"/>
      <c r="E24" s="102"/>
      <c r="F24" s="102"/>
      <c r="G24" s="103"/>
    </row>
    <row r="25" spans="1:7" ht="18">
      <c r="A25" s="146" t="s">
        <v>33</v>
      </c>
      <c r="B25" s="146"/>
      <c r="C25" s="146"/>
      <c r="D25" s="146"/>
      <c r="E25" s="146"/>
      <c r="F25" s="146" t="s">
        <v>34</v>
      </c>
      <c r="G25" s="146"/>
    </row>
    <row r="26" spans="1:7" ht="15.75" customHeight="1">
      <c r="A26" s="96" t="s">
        <v>35</v>
      </c>
      <c r="B26" s="96" t="s">
        <v>36</v>
      </c>
      <c r="C26" s="96" t="s">
        <v>37</v>
      </c>
      <c r="D26" s="96" t="s">
        <v>38</v>
      </c>
      <c r="E26" s="96" t="s">
        <v>39</v>
      </c>
      <c r="F26" s="7" t="s">
        <v>40</v>
      </c>
      <c r="G26" s="9">
        <v>100</v>
      </c>
    </row>
    <row r="27" spans="1:7" ht="18">
      <c r="A27" s="97"/>
      <c r="B27" s="97"/>
      <c r="C27" s="97"/>
      <c r="D27" s="97"/>
      <c r="E27" s="97"/>
      <c r="F27" s="7" t="s">
        <v>41</v>
      </c>
      <c r="G27" s="9">
        <v>100</v>
      </c>
    </row>
    <row r="28" spans="1:7" ht="68.25" customHeight="1">
      <c r="A28" s="143" t="s">
        <v>162</v>
      </c>
      <c r="B28" s="143" t="s">
        <v>163</v>
      </c>
      <c r="C28" s="143" t="s">
        <v>164</v>
      </c>
      <c r="D28" s="93" t="s">
        <v>54</v>
      </c>
      <c r="E28" s="93" t="s">
        <v>52</v>
      </c>
      <c r="F28" s="10" t="s">
        <v>42</v>
      </c>
      <c r="G28" s="11">
        <v>102.67598333333333</v>
      </c>
    </row>
    <row r="29" spans="1:7" ht="90.75" customHeight="1">
      <c r="A29" s="144"/>
      <c r="B29" s="144"/>
      <c r="C29" s="144"/>
      <c r="D29" s="94"/>
      <c r="E29" s="94"/>
      <c r="F29" s="10" t="s">
        <v>43</v>
      </c>
      <c r="G29" s="11">
        <f>+(G28/G26)*100</f>
        <v>102.67598333333335</v>
      </c>
    </row>
    <row r="30" spans="1:7" ht="18">
      <c r="A30" s="85" t="s">
        <v>151</v>
      </c>
      <c r="B30" s="85"/>
      <c r="C30" s="85"/>
      <c r="D30" s="85"/>
      <c r="E30" s="85"/>
      <c r="F30" s="85"/>
      <c r="G30" s="85"/>
    </row>
    <row r="31" spans="1:7" ht="18">
      <c r="A31" s="95" t="s">
        <v>33</v>
      </c>
      <c r="B31" s="95"/>
      <c r="C31" s="95"/>
      <c r="D31" s="95"/>
      <c r="E31" s="95"/>
      <c r="F31" s="95" t="s">
        <v>34</v>
      </c>
      <c r="G31" s="95"/>
    </row>
    <row r="32" spans="1:7" ht="15.75" customHeight="1">
      <c r="A32" s="96" t="s">
        <v>35</v>
      </c>
      <c r="B32" s="96" t="s">
        <v>36</v>
      </c>
      <c r="C32" s="96" t="s">
        <v>37</v>
      </c>
      <c r="D32" s="96" t="s">
        <v>38</v>
      </c>
      <c r="E32" s="96" t="s">
        <v>39</v>
      </c>
      <c r="F32" s="7" t="s">
        <v>40</v>
      </c>
      <c r="G32" s="9">
        <v>100</v>
      </c>
    </row>
    <row r="33" spans="1:7" ht="18">
      <c r="A33" s="97"/>
      <c r="B33" s="97"/>
      <c r="C33" s="97"/>
      <c r="D33" s="97"/>
      <c r="E33" s="97"/>
      <c r="F33" s="7" t="s">
        <v>41</v>
      </c>
      <c r="G33" s="9">
        <v>100</v>
      </c>
    </row>
    <row r="34" spans="1:7" ht="45" customHeight="1">
      <c r="A34" s="143" t="s">
        <v>165</v>
      </c>
      <c r="B34" s="143" t="s">
        <v>166</v>
      </c>
      <c r="C34" s="143" t="s">
        <v>167</v>
      </c>
      <c r="D34" s="93" t="s">
        <v>150</v>
      </c>
      <c r="E34" s="93" t="s">
        <v>52</v>
      </c>
      <c r="F34" s="10" t="s">
        <v>42</v>
      </c>
      <c r="G34" s="11">
        <v>324.65749999999997</v>
      </c>
    </row>
    <row r="35" spans="1:7" ht="52.5" customHeight="1">
      <c r="A35" s="144"/>
      <c r="B35" s="144"/>
      <c r="C35" s="144"/>
      <c r="D35" s="94"/>
      <c r="E35" s="94"/>
      <c r="F35" s="10" t="s">
        <v>43</v>
      </c>
      <c r="G35" s="11">
        <f>+(G34/G32)*100</f>
        <v>324.65749999999997</v>
      </c>
    </row>
    <row r="36" spans="1:7" ht="18">
      <c r="A36" s="85" t="s">
        <v>44</v>
      </c>
      <c r="B36" s="85"/>
      <c r="C36" s="85"/>
      <c r="D36" s="85"/>
      <c r="E36" s="85"/>
      <c r="F36" s="85"/>
      <c r="G36" s="85"/>
    </row>
    <row r="37" spans="1:7" ht="18">
      <c r="A37" s="95" t="s">
        <v>33</v>
      </c>
      <c r="B37" s="95"/>
      <c r="C37" s="95"/>
      <c r="D37" s="95"/>
      <c r="E37" s="95"/>
      <c r="F37" s="95" t="s">
        <v>34</v>
      </c>
      <c r="G37" s="95"/>
    </row>
    <row r="38" spans="1:7" ht="15.75" customHeight="1">
      <c r="A38" s="96" t="s">
        <v>35</v>
      </c>
      <c r="B38" s="96" t="s">
        <v>36</v>
      </c>
      <c r="C38" s="96" t="s">
        <v>37</v>
      </c>
      <c r="D38" s="96" t="s">
        <v>38</v>
      </c>
      <c r="E38" s="96" t="s">
        <v>39</v>
      </c>
      <c r="F38" s="7" t="s">
        <v>40</v>
      </c>
      <c r="G38" s="9">
        <v>100</v>
      </c>
    </row>
    <row r="39" spans="1:7" ht="18">
      <c r="A39" s="97"/>
      <c r="B39" s="97"/>
      <c r="C39" s="97"/>
      <c r="D39" s="97"/>
      <c r="E39" s="97"/>
      <c r="F39" s="10" t="s">
        <v>41</v>
      </c>
      <c r="G39" s="9">
        <v>100</v>
      </c>
    </row>
    <row r="40" spans="1:7" ht="24.75" customHeight="1">
      <c r="A40" s="143" t="s">
        <v>168</v>
      </c>
      <c r="B40" s="143" t="s">
        <v>169</v>
      </c>
      <c r="C40" s="143" t="s">
        <v>170</v>
      </c>
      <c r="D40" s="93" t="s">
        <v>150</v>
      </c>
      <c r="E40" s="93" t="s">
        <v>156</v>
      </c>
      <c r="F40" s="10" t="s">
        <v>42</v>
      </c>
      <c r="G40" s="11">
        <v>120.05541666666666</v>
      </c>
    </row>
    <row r="41" spans="1:7" ht="71.25" customHeight="1">
      <c r="A41" s="144"/>
      <c r="B41" s="144"/>
      <c r="C41" s="144"/>
      <c r="D41" s="94"/>
      <c r="E41" s="94"/>
      <c r="F41" s="10" t="s">
        <v>43</v>
      </c>
      <c r="G41" s="11">
        <f>+(G40/G38)*100</f>
        <v>120.05541666666666</v>
      </c>
    </row>
    <row r="42" spans="1:7" ht="18">
      <c r="A42" s="85" t="s">
        <v>45</v>
      </c>
      <c r="B42" s="85"/>
      <c r="C42" s="85"/>
      <c r="D42" s="85"/>
      <c r="E42" s="85"/>
      <c r="F42" s="85"/>
      <c r="G42" s="85"/>
    </row>
    <row r="43" spans="1:7" ht="18">
      <c r="A43" s="95" t="s">
        <v>33</v>
      </c>
      <c r="B43" s="95"/>
      <c r="C43" s="95"/>
      <c r="D43" s="95"/>
      <c r="E43" s="95"/>
      <c r="F43" s="95" t="s">
        <v>34</v>
      </c>
      <c r="G43" s="95"/>
    </row>
    <row r="44" spans="1:7" ht="15.75" customHeight="1">
      <c r="A44" s="96" t="s">
        <v>35</v>
      </c>
      <c r="B44" s="96" t="s">
        <v>36</v>
      </c>
      <c r="C44" s="96" t="s">
        <v>37</v>
      </c>
      <c r="D44" s="96" t="s">
        <v>38</v>
      </c>
      <c r="E44" s="96" t="s">
        <v>39</v>
      </c>
      <c r="F44" s="7" t="s">
        <v>40</v>
      </c>
      <c r="G44" s="9">
        <v>100</v>
      </c>
    </row>
    <row r="45" spans="1:7" ht="18">
      <c r="A45" s="97"/>
      <c r="B45" s="97"/>
      <c r="C45" s="97"/>
      <c r="D45" s="97"/>
      <c r="E45" s="97"/>
      <c r="F45" s="10" t="s">
        <v>41</v>
      </c>
      <c r="G45" s="9">
        <v>100</v>
      </c>
    </row>
    <row r="46" spans="1:7" ht="42" customHeight="1">
      <c r="A46" s="143" t="s">
        <v>171</v>
      </c>
      <c r="B46" s="143" t="s">
        <v>172</v>
      </c>
      <c r="C46" s="143" t="s">
        <v>173</v>
      </c>
      <c r="D46" s="93" t="s">
        <v>150</v>
      </c>
      <c r="E46" s="93" t="s">
        <v>55</v>
      </c>
      <c r="F46" s="10" t="s">
        <v>42</v>
      </c>
      <c r="G46" s="11">
        <v>97.07822916666666</v>
      </c>
    </row>
    <row r="47" spans="1:7" ht="42" customHeight="1">
      <c r="A47" s="144"/>
      <c r="B47" s="144"/>
      <c r="C47" s="144"/>
      <c r="D47" s="94"/>
      <c r="E47" s="94"/>
      <c r="F47" s="10" t="s">
        <v>43</v>
      </c>
      <c r="G47" s="11">
        <f>+(G46/G44)*100</f>
        <v>97.07822916666666</v>
      </c>
    </row>
    <row r="48" spans="1:7" ht="18">
      <c r="A48" s="85" t="s">
        <v>46</v>
      </c>
      <c r="B48" s="85"/>
      <c r="C48" s="85"/>
      <c r="D48" s="85"/>
      <c r="E48" s="85"/>
      <c r="F48" s="85"/>
      <c r="G48" s="85"/>
    </row>
    <row r="49" spans="1:7" ht="24.75" customHeight="1">
      <c r="A49" s="145" t="str">
        <f>A28</f>
        <v>Suma ponderada del avance del cumplimiento de las unidades administrativas por Objetivo Estratégico a nivel Fin.</v>
      </c>
      <c r="B49" s="145"/>
      <c r="C49" s="145"/>
      <c r="D49" s="145"/>
      <c r="E49" s="145"/>
      <c r="F49" s="145"/>
      <c r="G49" s="145"/>
    </row>
    <row r="50" spans="1:7" s="12" customFormat="1" ht="85.5" customHeight="1">
      <c r="A50" s="73" t="s">
        <v>56</v>
      </c>
      <c r="B50" s="75" t="s">
        <v>174</v>
      </c>
      <c r="C50" s="76"/>
      <c r="D50" s="76"/>
      <c r="E50" s="76"/>
      <c r="F50" s="76"/>
      <c r="G50" s="77"/>
    </row>
    <row r="51" spans="1:7" ht="131.25" customHeight="1">
      <c r="A51" s="74"/>
      <c r="B51" s="78"/>
      <c r="C51" s="79"/>
      <c r="D51" s="79"/>
      <c r="E51" s="79"/>
      <c r="F51" s="79"/>
      <c r="G51" s="80"/>
    </row>
    <row r="52" spans="1:7" ht="67.5" customHeight="1">
      <c r="A52" s="87"/>
      <c r="B52" s="88"/>
      <c r="C52" s="89"/>
      <c r="D52" s="89"/>
      <c r="E52" s="89"/>
      <c r="F52" s="89"/>
      <c r="G52" s="90"/>
    </row>
    <row r="53" spans="1:7" ht="24.75" customHeight="1">
      <c r="A53" s="8" t="s">
        <v>48</v>
      </c>
      <c r="B53" s="141"/>
      <c r="C53" s="141"/>
      <c r="D53" s="141"/>
      <c r="E53" s="141"/>
      <c r="F53" s="141"/>
      <c r="G53" s="141"/>
    </row>
    <row r="54" spans="1:7" ht="24.75" customHeight="1">
      <c r="A54" s="145" t="str">
        <f>A34</f>
        <v>Promedio del avance de cumplimiento de las unidades administrativas alineadas al Objetivo Estratégico Dos a nivel Propósito.</v>
      </c>
      <c r="B54" s="145"/>
      <c r="C54" s="145"/>
      <c r="D54" s="145"/>
      <c r="E54" s="145"/>
      <c r="F54" s="145"/>
      <c r="G54" s="145"/>
    </row>
    <row r="55" spans="1:7" s="12" customFormat="1" ht="136.5" customHeight="1">
      <c r="A55" s="73" t="s">
        <v>56</v>
      </c>
      <c r="B55" s="75" t="s">
        <v>175</v>
      </c>
      <c r="C55" s="76"/>
      <c r="D55" s="76"/>
      <c r="E55" s="76"/>
      <c r="F55" s="76"/>
      <c r="G55" s="77"/>
    </row>
    <row r="56" spans="1:7" ht="136.5" customHeight="1">
      <c r="A56" s="74"/>
      <c r="B56" s="78"/>
      <c r="C56" s="79"/>
      <c r="D56" s="79"/>
      <c r="E56" s="79"/>
      <c r="F56" s="79"/>
      <c r="G56" s="80"/>
    </row>
    <row r="57" spans="1:7" ht="136.5" customHeight="1">
      <c r="A57" s="87"/>
      <c r="B57" s="88"/>
      <c r="C57" s="89"/>
      <c r="D57" s="89"/>
      <c r="E57" s="89"/>
      <c r="F57" s="89"/>
      <c r="G57" s="90"/>
    </row>
    <row r="58" spans="1:7" ht="24.75" customHeight="1">
      <c r="A58" s="8" t="s">
        <v>48</v>
      </c>
      <c r="B58" s="141"/>
      <c r="C58" s="141"/>
      <c r="D58" s="141"/>
      <c r="E58" s="141"/>
      <c r="F58" s="141"/>
      <c r="G58" s="141"/>
    </row>
    <row r="59" spans="1:7" ht="24.75" customHeight="1">
      <c r="A59" s="145" t="str">
        <f>A40</f>
        <v>Promedio del avance del cumplimiento de la suma total de los procesos y/o acciones realizadas por las 8 unidades administrativas alineadas al cumplimiento del Objetivo Estratégico Dos.</v>
      </c>
      <c r="B59" s="145"/>
      <c r="C59" s="145"/>
      <c r="D59" s="145"/>
      <c r="E59" s="145"/>
      <c r="F59" s="145"/>
      <c r="G59" s="145"/>
    </row>
    <row r="60" spans="1:7" s="12" customFormat="1" ht="29.25" customHeight="1">
      <c r="A60" s="73" t="s">
        <v>56</v>
      </c>
      <c r="B60" s="75" t="s">
        <v>177</v>
      </c>
      <c r="C60" s="76"/>
      <c r="D60" s="76"/>
      <c r="E60" s="76"/>
      <c r="F60" s="76"/>
      <c r="G60" s="77"/>
    </row>
    <row r="61" spans="1:7" ht="408.75" customHeight="1">
      <c r="A61" s="74"/>
      <c r="B61" s="78"/>
      <c r="C61" s="79"/>
      <c r="D61" s="79"/>
      <c r="E61" s="79"/>
      <c r="F61" s="79"/>
      <c r="G61" s="80"/>
    </row>
    <row r="62" spans="1:7" ht="272.25" customHeight="1">
      <c r="A62" s="74"/>
      <c r="B62" s="78"/>
      <c r="C62" s="79"/>
      <c r="D62" s="79"/>
      <c r="E62" s="79"/>
      <c r="F62" s="79"/>
      <c r="G62" s="80"/>
    </row>
    <row r="63" spans="1:7" ht="24.75" customHeight="1">
      <c r="A63" s="8" t="s">
        <v>48</v>
      </c>
      <c r="B63" s="141"/>
      <c r="C63" s="141"/>
      <c r="D63" s="141"/>
      <c r="E63" s="141"/>
      <c r="F63" s="141"/>
      <c r="G63" s="141"/>
    </row>
    <row r="64" spans="1:7" ht="24.75" customHeight="1">
      <c r="A64" s="145" t="str">
        <f>A46</f>
        <v>Promedio del avance del cumplimiento de la suma total de las actividades realizadas por las  unidades administrativas alineadas al cumplimiento del Objetivo Estratégico Dos.</v>
      </c>
      <c r="B64" s="145"/>
      <c r="C64" s="145"/>
      <c r="D64" s="145"/>
      <c r="E64" s="145"/>
      <c r="F64" s="145"/>
      <c r="G64" s="145"/>
    </row>
    <row r="65" spans="1:7" ht="30" customHeight="1">
      <c r="A65" s="73" t="s">
        <v>56</v>
      </c>
      <c r="B65" s="75" t="s">
        <v>176</v>
      </c>
      <c r="C65" s="76"/>
      <c r="D65" s="76"/>
      <c r="E65" s="76"/>
      <c r="F65" s="76"/>
      <c r="G65" s="77"/>
    </row>
    <row r="66" spans="1:7" ht="30" customHeight="1">
      <c r="A66" s="74"/>
      <c r="B66" s="78"/>
      <c r="C66" s="79"/>
      <c r="D66" s="79"/>
      <c r="E66" s="79"/>
      <c r="F66" s="79"/>
      <c r="G66" s="80"/>
    </row>
    <row r="67" spans="1:7" ht="30" customHeight="1">
      <c r="A67" s="74"/>
      <c r="B67" s="78"/>
      <c r="C67" s="79"/>
      <c r="D67" s="79"/>
      <c r="E67" s="79"/>
      <c r="F67" s="79"/>
      <c r="G67" s="80"/>
    </row>
    <row r="68" spans="1:7" ht="30" customHeight="1">
      <c r="A68" s="74"/>
      <c r="B68" s="78"/>
      <c r="C68" s="79"/>
      <c r="D68" s="79"/>
      <c r="E68" s="79"/>
      <c r="F68" s="79"/>
      <c r="G68" s="80"/>
    </row>
    <row r="69" spans="1:7" ht="30" customHeight="1">
      <c r="A69" s="74"/>
      <c r="B69" s="78"/>
      <c r="C69" s="79"/>
      <c r="D69" s="79"/>
      <c r="E69" s="79"/>
      <c r="F69" s="79"/>
      <c r="G69" s="80"/>
    </row>
    <row r="70" spans="1:7" ht="30" customHeight="1">
      <c r="A70" s="74"/>
      <c r="B70" s="78"/>
      <c r="C70" s="79"/>
      <c r="D70" s="79"/>
      <c r="E70" s="79"/>
      <c r="F70" s="79"/>
      <c r="G70" s="80"/>
    </row>
    <row r="71" spans="1:7" ht="39" customHeight="1">
      <c r="A71" s="74"/>
      <c r="B71" s="78"/>
      <c r="C71" s="79"/>
      <c r="D71" s="79"/>
      <c r="E71" s="79"/>
      <c r="F71" s="79"/>
      <c r="G71" s="80"/>
    </row>
    <row r="72" spans="1:7" ht="39" customHeight="1">
      <c r="A72" s="74"/>
      <c r="B72" s="78"/>
      <c r="C72" s="79"/>
      <c r="D72" s="79"/>
      <c r="E72" s="79"/>
      <c r="F72" s="79"/>
      <c r="G72" s="80"/>
    </row>
    <row r="73" spans="1:7" ht="39" customHeight="1">
      <c r="A73" s="74"/>
      <c r="B73" s="78"/>
      <c r="C73" s="79"/>
      <c r="D73" s="79"/>
      <c r="E73" s="79"/>
      <c r="F73" s="79"/>
      <c r="G73" s="80"/>
    </row>
    <row r="74" spans="1:7" ht="39" customHeight="1">
      <c r="A74" s="74"/>
      <c r="B74" s="78"/>
      <c r="C74" s="79"/>
      <c r="D74" s="79"/>
      <c r="E74" s="79"/>
      <c r="F74" s="79"/>
      <c r="G74" s="80"/>
    </row>
    <row r="75" spans="1:7" ht="177" customHeight="1">
      <c r="A75" s="74"/>
      <c r="B75" s="78"/>
      <c r="C75" s="79"/>
      <c r="D75" s="79"/>
      <c r="E75" s="79"/>
      <c r="F75" s="79"/>
      <c r="G75" s="80"/>
    </row>
    <row r="76" spans="1:7" ht="177" customHeight="1">
      <c r="A76" s="74"/>
      <c r="B76" s="78"/>
      <c r="C76" s="79"/>
      <c r="D76" s="79"/>
      <c r="E76" s="79"/>
      <c r="F76" s="79"/>
      <c r="G76" s="80"/>
    </row>
    <row r="77" spans="1:7" ht="177" customHeight="1">
      <c r="A77" s="74"/>
      <c r="B77" s="78"/>
      <c r="C77" s="79"/>
      <c r="D77" s="79"/>
      <c r="E77" s="79"/>
      <c r="F77" s="79"/>
      <c r="G77" s="80"/>
    </row>
    <row r="78" spans="1:7" ht="177" customHeight="1">
      <c r="A78" s="74"/>
      <c r="B78" s="78"/>
      <c r="C78" s="79"/>
      <c r="D78" s="79"/>
      <c r="E78" s="79"/>
      <c r="F78" s="79"/>
      <c r="G78" s="80"/>
    </row>
    <row r="79" spans="1:7" ht="177" customHeight="1">
      <c r="A79" s="74"/>
      <c r="B79" s="78"/>
      <c r="C79" s="79"/>
      <c r="D79" s="79"/>
      <c r="E79" s="79"/>
      <c r="F79" s="79"/>
      <c r="G79" s="80"/>
    </row>
    <row r="80" spans="1:7" ht="177" customHeight="1">
      <c r="A80" s="74"/>
      <c r="B80" s="78"/>
      <c r="C80" s="79"/>
      <c r="D80" s="79"/>
      <c r="E80" s="79"/>
      <c r="F80" s="79"/>
      <c r="G80" s="80"/>
    </row>
    <row r="81" spans="1:7" ht="177" customHeight="1">
      <c r="A81" s="74"/>
      <c r="B81" s="78"/>
      <c r="C81" s="79"/>
      <c r="D81" s="79"/>
      <c r="E81" s="79"/>
      <c r="F81" s="79"/>
      <c r="G81" s="80"/>
    </row>
    <row r="82" spans="1:7" ht="177" customHeight="1">
      <c r="A82" s="74"/>
      <c r="B82" s="78"/>
      <c r="C82" s="79"/>
      <c r="D82" s="79"/>
      <c r="E82" s="79"/>
      <c r="F82" s="79"/>
      <c r="G82" s="80"/>
    </row>
    <row r="83" spans="1:7" ht="177" customHeight="1">
      <c r="A83" s="74"/>
      <c r="B83" s="78"/>
      <c r="C83" s="79"/>
      <c r="D83" s="79"/>
      <c r="E83" s="79"/>
      <c r="F83" s="79"/>
      <c r="G83" s="80"/>
    </row>
    <row r="84" spans="1:7" ht="177" customHeight="1">
      <c r="A84" s="74"/>
      <c r="B84" s="78"/>
      <c r="C84" s="79"/>
      <c r="D84" s="79"/>
      <c r="E84" s="79"/>
      <c r="F84" s="79"/>
      <c r="G84" s="80"/>
    </row>
    <row r="85" spans="1:7" ht="177" customHeight="1">
      <c r="A85" s="87"/>
      <c r="B85" s="88"/>
      <c r="C85" s="89"/>
      <c r="D85" s="89"/>
      <c r="E85" s="89"/>
      <c r="F85" s="89"/>
      <c r="G85" s="90"/>
    </row>
    <row r="86" spans="1:7" ht="24.75" customHeight="1">
      <c r="A86" s="8" t="s">
        <v>48</v>
      </c>
      <c r="B86" s="141"/>
      <c r="C86" s="141"/>
      <c r="D86" s="141"/>
      <c r="E86" s="141"/>
      <c r="F86" s="141"/>
      <c r="G86" s="141"/>
    </row>
    <row r="87" spans="1:7" ht="18">
      <c r="A87" s="85" t="s">
        <v>49</v>
      </c>
      <c r="B87" s="85"/>
      <c r="C87" s="85"/>
      <c r="D87" s="85"/>
      <c r="E87" s="85"/>
      <c r="F87" s="85"/>
      <c r="G87" s="85"/>
    </row>
    <row r="88" spans="1:7" ht="18">
      <c r="A88" s="86" t="s">
        <v>50</v>
      </c>
      <c r="B88" s="86"/>
      <c r="C88" s="86"/>
      <c r="D88" s="86"/>
      <c r="E88" s="86"/>
      <c r="F88" s="86"/>
      <c r="G88" s="86"/>
    </row>
    <row r="89" spans="1:7" ht="48" customHeight="1">
      <c r="A89" s="142" t="s">
        <v>160</v>
      </c>
      <c r="B89" s="142"/>
      <c r="C89" s="142"/>
      <c r="D89" s="142"/>
      <c r="E89" s="142"/>
      <c r="F89" s="142"/>
      <c r="G89" s="142"/>
    </row>
  </sheetData>
  <sheetProtection/>
  <mergeCells count="103">
    <mergeCell ref="F43:G43"/>
    <mergeCell ref="A46:A47"/>
    <mergeCell ref="B46:B47"/>
    <mergeCell ref="A49:G49"/>
    <mergeCell ref="A50:A52"/>
    <mergeCell ref="B50:G52"/>
    <mergeCell ref="B53:G53"/>
    <mergeCell ref="A54:G54"/>
    <mergeCell ref="A55:A57"/>
    <mergeCell ref="B55:G57"/>
    <mergeCell ref="B58:G58"/>
    <mergeCell ref="A59:G59"/>
    <mergeCell ref="A1:C1"/>
    <mergeCell ref="D1:G1"/>
    <mergeCell ref="A3:G3"/>
    <mergeCell ref="A4:C4"/>
    <mergeCell ref="D4:G4"/>
    <mergeCell ref="A8:C8"/>
    <mergeCell ref="D8:G8"/>
    <mergeCell ref="A10:G10"/>
    <mergeCell ref="C14:G14"/>
    <mergeCell ref="A13:G13"/>
    <mergeCell ref="A14:B14"/>
    <mergeCell ref="A5:C5"/>
    <mergeCell ref="D5:G5"/>
    <mergeCell ref="D6:G6"/>
    <mergeCell ref="A7:C7"/>
    <mergeCell ref="D7:G7"/>
    <mergeCell ref="A9:G9"/>
    <mergeCell ref="A42:G42"/>
    <mergeCell ref="A43:E43"/>
    <mergeCell ref="A6:C6"/>
    <mergeCell ref="A11:G11"/>
    <mergeCell ref="A12:G12"/>
    <mergeCell ref="A17:B17"/>
    <mergeCell ref="C17:G17"/>
    <mergeCell ref="A21:D21"/>
    <mergeCell ref="A22:D22"/>
    <mergeCell ref="C16:G16"/>
    <mergeCell ref="A18:G18"/>
    <mergeCell ref="A15:B15"/>
    <mergeCell ref="C15:G15"/>
    <mergeCell ref="A16:B16"/>
    <mergeCell ref="A26:A27"/>
    <mergeCell ref="B26:B27"/>
    <mergeCell ref="C26:C27"/>
    <mergeCell ref="D26:D27"/>
    <mergeCell ref="E26:E27"/>
    <mergeCell ref="A19:D20"/>
    <mergeCell ref="C28:C29"/>
    <mergeCell ref="D28:D29"/>
    <mergeCell ref="A32:A33"/>
    <mergeCell ref="B32:B33"/>
    <mergeCell ref="C32:C33"/>
    <mergeCell ref="D32:D33"/>
    <mergeCell ref="E32:E33"/>
    <mergeCell ref="A23:G23"/>
    <mergeCell ref="A24:G24"/>
    <mergeCell ref="A25:E25"/>
    <mergeCell ref="F25:G25"/>
    <mergeCell ref="A34:A35"/>
    <mergeCell ref="B34:B35"/>
    <mergeCell ref="E28:E29"/>
    <mergeCell ref="A30:G30"/>
    <mergeCell ref="A31:E31"/>
    <mergeCell ref="A37:E37"/>
    <mergeCell ref="D40:D41"/>
    <mergeCell ref="B38:B39"/>
    <mergeCell ref="C34:C35"/>
    <mergeCell ref="D34:D35"/>
    <mergeCell ref="E34:E35"/>
    <mergeCell ref="A40:A41"/>
    <mergeCell ref="B40:B41"/>
    <mergeCell ref="C40:C41"/>
    <mergeCell ref="A36:G36"/>
    <mergeCell ref="F37:G37"/>
    <mergeCell ref="F31:G31"/>
    <mergeCell ref="A28:A29"/>
    <mergeCell ref="B28:B29"/>
    <mergeCell ref="B86:G86"/>
    <mergeCell ref="A89:G89"/>
    <mergeCell ref="E40:E41"/>
    <mergeCell ref="A38:A39"/>
    <mergeCell ref="C44:C45"/>
    <mergeCell ref="D44:D45"/>
    <mergeCell ref="E44:E45"/>
    <mergeCell ref="A44:A45"/>
    <mergeCell ref="B44:B45"/>
    <mergeCell ref="C38:C39"/>
    <mergeCell ref="D38:D39"/>
    <mergeCell ref="E38:E39"/>
    <mergeCell ref="C46:C47"/>
    <mergeCell ref="D46:D47"/>
    <mergeCell ref="E46:E47"/>
    <mergeCell ref="A48:G48"/>
    <mergeCell ref="A60:A62"/>
    <mergeCell ref="B60:G62"/>
    <mergeCell ref="B63:G63"/>
    <mergeCell ref="A64:G64"/>
    <mergeCell ref="A65:A85"/>
    <mergeCell ref="B65:G85"/>
    <mergeCell ref="A87:G87"/>
    <mergeCell ref="A88:G8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5" tint="0.5999900102615356"/>
  </sheetPr>
  <dimension ref="A1:F26"/>
  <sheetViews>
    <sheetView showGridLines="0" zoomScalePageLayoutView="0" workbookViewId="0" topLeftCell="A1">
      <selection activeCell="B18" sqref="B18"/>
    </sheetView>
  </sheetViews>
  <sheetFormatPr defaultColWidth="11.421875" defaultRowHeight="15"/>
  <cols>
    <col min="1" max="2" width="45.8515625" style="13" bestFit="1" customWidth="1"/>
    <col min="3" max="3" width="40.140625" style="13" customWidth="1"/>
    <col min="4" max="4" width="29.140625" style="13" customWidth="1"/>
    <col min="5" max="5" width="17.8515625" style="13" customWidth="1"/>
    <col min="6" max="16384" width="11.421875" style="13" customWidth="1"/>
  </cols>
  <sheetData>
    <row r="1" ht="18">
      <c r="A1" s="24"/>
    </row>
    <row r="2" spans="1:5" ht="25.5" customHeight="1">
      <c r="A2" s="54" t="s">
        <v>65</v>
      </c>
      <c r="B2" s="54"/>
      <c r="C2" s="147" t="s">
        <v>161</v>
      </c>
      <c r="D2" s="147"/>
      <c r="E2" s="147"/>
    </row>
    <row r="3" spans="1:5" ht="25.5" customHeight="1" thickBot="1">
      <c r="A3" s="55"/>
      <c r="B3" s="55"/>
      <c r="C3" s="148"/>
      <c r="D3" s="148"/>
      <c r="E3" s="148"/>
    </row>
    <row r="4" s="21" customFormat="1" ht="24.75" thickTop="1"/>
    <row r="5" s="21" customFormat="1" ht="24"/>
    <row r="6" s="21" customFormat="1" ht="24"/>
    <row r="7" s="21" customFormat="1" ht="24"/>
    <row r="8" spans="1:5" s="21" customFormat="1" ht="29.25" customHeight="1">
      <c r="A8" s="139" t="s">
        <v>94</v>
      </c>
      <c r="B8" s="139"/>
      <c r="C8" s="139"/>
      <c r="D8" s="139"/>
      <c r="E8" s="139"/>
    </row>
    <row r="9" spans="1:5" s="21" customFormat="1" ht="29.25" customHeight="1">
      <c r="A9" s="139"/>
      <c r="B9" s="139"/>
      <c r="C9" s="139"/>
      <c r="D9" s="139"/>
      <c r="E9" s="139"/>
    </row>
    <row r="10" spans="1:5" s="14" customFormat="1" ht="15">
      <c r="A10" s="140" t="s">
        <v>79</v>
      </c>
      <c r="B10" s="140"/>
      <c r="C10" s="140"/>
      <c r="D10" s="140"/>
      <c r="E10" s="140"/>
    </row>
    <row r="11" spans="1:5" s="14" customFormat="1" ht="15">
      <c r="A11" s="140"/>
      <c r="B11" s="140"/>
      <c r="C11" s="140"/>
      <c r="D11" s="140"/>
      <c r="E11" s="140"/>
    </row>
    <row r="12" spans="1:5" s="14" customFormat="1" ht="15">
      <c r="A12" s="140"/>
      <c r="B12" s="140"/>
      <c r="C12" s="140"/>
      <c r="D12" s="140"/>
      <c r="E12" s="140"/>
    </row>
    <row r="13" spans="1:5" s="14" customFormat="1" ht="15">
      <c r="A13" s="53"/>
      <c r="B13" s="53"/>
      <c r="C13" s="53"/>
      <c r="D13" s="53"/>
      <c r="E13" s="53"/>
    </row>
    <row r="14" spans="1:4" s="16" customFormat="1" ht="15">
      <c r="A14" s="14"/>
      <c r="B14" s="19" t="s">
        <v>24</v>
      </c>
      <c r="C14" s="19" t="s">
        <v>61</v>
      </c>
      <c r="D14" s="19" t="s">
        <v>60</v>
      </c>
    </row>
    <row r="15" spans="1:4" s="16" customFormat="1" ht="15">
      <c r="A15" s="14"/>
      <c r="B15" s="19" t="s">
        <v>27</v>
      </c>
      <c r="C15" s="19" t="s">
        <v>27</v>
      </c>
      <c r="D15" s="19" t="s">
        <v>59</v>
      </c>
    </row>
    <row r="16" spans="1:4" s="16" customFormat="1" ht="15">
      <c r="A16" s="14"/>
      <c r="B16" s="19"/>
      <c r="C16" s="19"/>
      <c r="D16" s="19"/>
    </row>
    <row r="17" spans="1:4" s="16" customFormat="1" ht="15">
      <c r="A17" s="20" t="s">
        <v>58</v>
      </c>
      <c r="B17" s="38">
        <f>162280953/1000000</f>
        <v>162.280953</v>
      </c>
      <c r="C17" s="38">
        <f>144291936.02/1000000</f>
        <v>144.29193602</v>
      </c>
      <c r="D17" s="17">
        <f>(C17)/B17</f>
        <v>0.8891489318527727</v>
      </c>
    </row>
    <row r="18" spans="1:4" s="16" customFormat="1" ht="15">
      <c r="A18" s="20" t="s">
        <v>57</v>
      </c>
      <c r="B18" s="38">
        <f>144291936.02/1000000</f>
        <v>144.29193602</v>
      </c>
      <c r="C18" s="38">
        <f>144291936.02/1000000</f>
        <v>144.29193602</v>
      </c>
      <c r="D18" s="17">
        <f>(C18)/B18</f>
        <v>1</v>
      </c>
    </row>
    <row r="19" spans="2:4" s="14" customFormat="1" ht="15">
      <c r="B19" s="15"/>
      <c r="C19" s="15"/>
      <c r="D19" s="15"/>
    </row>
    <row r="20" s="14" customFormat="1" ht="15"/>
    <row r="21" spans="1:5" s="14" customFormat="1" ht="63.75" customHeight="1">
      <c r="A21" s="138" t="s">
        <v>78</v>
      </c>
      <c r="B21" s="138"/>
      <c r="C21" s="138"/>
      <c r="D21" s="138"/>
      <c r="E21" s="138"/>
    </row>
    <row r="22" spans="1:5" s="14" customFormat="1" ht="15">
      <c r="A22" s="137"/>
      <c r="B22" s="137"/>
      <c r="C22" s="137"/>
      <c r="D22" s="137"/>
      <c r="E22" s="137"/>
    </row>
    <row r="23" spans="1:5" s="14" customFormat="1" ht="15">
      <c r="A23" s="137" t="s">
        <v>92</v>
      </c>
      <c r="B23" s="137"/>
      <c r="C23" s="137"/>
      <c r="D23" s="137"/>
      <c r="E23" s="137"/>
    </row>
    <row r="24" spans="1:5" s="14" customFormat="1" ht="15">
      <c r="A24" s="137" t="s">
        <v>91</v>
      </c>
      <c r="B24" s="137"/>
      <c r="C24" s="137"/>
      <c r="D24" s="137"/>
      <c r="E24" s="137"/>
    </row>
    <row r="25" spans="1:5" s="14" customFormat="1" ht="15">
      <c r="A25" s="137" t="s">
        <v>90</v>
      </c>
      <c r="B25" s="137"/>
      <c r="C25" s="137"/>
      <c r="D25" s="137"/>
      <c r="E25" s="137"/>
    </row>
    <row r="26" spans="1:6" s="14" customFormat="1" ht="15">
      <c r="A26" s="20"/>
      <c r="B26" s="20"/>
      <c r="C26" s="20"/>
      <c r="D26" s="20"/>
      <c r="E26" s="20"/>
      <c r="F26" s="20"/>
    </row>
    <row r="27" s="14" customFormat="1" ht="15"/>
    <row r="28" s="14" customFormat="1" ht="15"/>
    <row r="29" s="14" customFormat="1" ht="15"/>
    <row r="30" s="14" customFormat="1" ht="15"/>
    <row r="31" s="14" customFormat="1" ht="15"/>
    <row r="32" s="14" customFormat="1" ht="15"/>
    <row r="33" s="14" customFormat="1" ht="15"/>
    <row r="34" s="14" customFormat="1" ht="15"/>
    <row r="35" s="14" customFormat="1" ht="15"/>
    <row r="36" s="14" customFormat="1" ht="15"/>
    <row r="37" s="14" customFormat="1" ht="15"/>
    <row r="38" s="14" customFormat="1" ht="15"/>
    <row r="39" s="14" customFormat="1" ht="15"/>
    <row r="40" s="14" customFormat="1" ht="15"/>
    <row r="41" s="14" customFormat="1" ht="15"/>
    <row r="42" s="14" customFormat="1" ht="15"/>
  </sheetData>
  <sheetProtection/>
  <mergeCells count="10">
    <mergeCell ref="A22:E22"/>
    <mergeCell ref="A23:E23"/>
    <mergeCell ref="A24:E24"/>
    <mergeCell ref="A25:E25"/>
    <mergeCell ref="A2:B3"/>
    <mergeCell ref="C2:E3"/>
    <mergeCell ref="A8:E9"/>
    <mergeCell ref="A10:E12"/>
    <mergeCell ref="A13:E13"/>
    <mergeCell ref="A21:E21"/>
  </mergeCells>
  <hyperlinks>
    <hyperlink ref="A23:E23" location="DGTI!A1" display="Dirección General de Tecnologías de la Información"/>
    <hyperlink ref="A24:E24" location="DGVCCEF!A1" display="Dirección General de Vinculación, Coordinación y Colaboración con Entidades Federativas"/>
    <hyperlink ref="A25:E25" location="DGTSN!A1" display="Dirección General Técnica, Seguimiento y Normatividad"/>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63"/>
  <sheetViews>
    <sheetView showGridLines="0" zoomScale="70" zoomScaleNormal="70" zoomScalePageLayoutView="0" workbookViewId="0" topLeftCell="A1">
      <selection activeCell="A1" sqref="A1:C1"/>
    </sheetView>
  </sheetViews>
  <sheetFormatPr defaultColWidth="11.421875" defaultRowHeight="15"/>
  <cols>
    <col min="1" max="3" width="45.8515625" style="31" customWidth="1"/>
    <col min="4" max="4" width="17.140625" style="31" customWidth="1"/>
    <col min="5" max="5" width="26.140625" style="31" customWidth="1"/>
    <col min="6" max="6" width="45.8515625" style="31" customWidth="1"/>
    <col min="7" max="7" width="17.140625" style="36" customWidth="1"/>
    <col min="8" max="16384" width="11.421875" style="31" customWidth="1"/>
  </cols>
  <sheetData>
    <row r="1" spans="1:7" s="1" customFormat="1" ht="59.25" customHeight="1" thickBot="1">
      <c r="A1" s="118" t="s">
        <v>157</v>
      </c>
      <c r="B1" s="118"/>
      <c r="C1" s="118"/>
      <c r="D1" s="119" t="s">
        <v>161</v>
      </c>
      <c r="E1" s="119"/>
      <c r="F1" s="119"/>
      <c r="G1" s="119"/>
    </row>
    <row r="2" s="30" customFormat="1" ht="13.5" thickTop="1"/>
    <row r="3" spans="1:7" ht="18" customHeight="1">
      <c r="A3" s="101" t="s">
        <v>1</v>
      </c>
      <c r="B3" s="102"/>
      <c r="C3" s="102"/>
      <c r="D3" s="102"/>
      <c r="E3" s="102"/>
      <c r="F3" s="102"/>
      <c r="G3" s="103"/>
    </row>
    <row r="4" spans="1:7" ht="34.5" customHeight="1">
      <c r="A4" s="120" t="s">
        <v>2</v>
      </c>
      <c r="B4" s="121"/>
      <c r="C4" s="122"/>
      <c r="D4" s="123" t="s">
        <v>3</v>
      </c>
      <c r="E4" s="124"/>
      <c r="F4" s="124"/>
      <c r="G4" s="125"/>
    </row>
    <row r="5" spans="1:7" ht="18" customHeight="1">
      <c r="A5" s="120" t="s">
        <v>4</v>
      </c>
      <c r="B5" s="121"/>
      <c r="C5" s="122"/>
      <c r="D5" s="123" t="s">
        <v>5</v>
      </c>
      <c r="E5" s="124"/>
      <c r="F5" s="124"/>
      <c r="G5" s="125"/>
    </row>
    <row r="6" spans="1:7" ht="18" customHeight="1">
      <c r="A6" s="120" t="s">
        <v>6</v>
      </c>
      <c r="B6" s="121"/>
      <c r="C6" s="122"/>
      <c r="D6" s="123" t="s">
        <v>7</v>
      </c>
      <c r="E6" s="124"/>
      <c r="F6" s="124"/>
      <c r="G6" s="125"/>
    </row>
    <row r="7" spans="1:7" ht="44.25" customHeight="1">
      <c r="A7" s="120" t="s">
        <v>8</v>
      </c>
      <c r="B7" s="121"/>
      <c r="C7" s="122"/>
      <c r="D7" s="123" t="s">
        <v>219</v>
      </c>
      <c r="E7" s="124"/>
      <c r="F7" s="124"/>
      <c r="G7" s="125"/>
    </row>
    <row r="8" spans="1:7" ht="18" customHeight="1">
      <c r="A8" s="120" t="s">
        <v>9</v>
      </c>
      <c r="B8" s="121"/>
      <c r="C8" s="122"/>
      <c r="D8" s="123" t="s">
        <v>10</v>
      </c>
      <c r="E8" s="124"/>
      <c r="F8" s="124"/>
      <c r="G8" s="125"/>
    </row>
    <row r="9" spans="1:7" ht="18" customHeight="1">
      <c r="A9" s="126" t="s">
        <v>11</v>
      </c>
      <c r="B9" s="126"/>
      <c r="C9" s="126"/>
      <c r="D9" s="126"/>
      <c r="E9" s="126"/>
      <c r="F9" s="126"/>
      <c r="G9" s="126"/>
    </row>
    <row r="10" spans="1:7" ht="18" customHeight="1">
      <c r="A10" s="149" t="s">
        <v>12</v>
      </c>
      <c r="B10" s="150"/>
      <c r="C10" s="150"/>
      <c r="D10" s="150"/>
      <c r="E10" s="150"/>
      <c r="F10" s="150"/>
      <c r="G10" s="151"/>
    </row>
    <row r="11" spans="1:7" ht="18" customHeight="1">
      <c r="A11" s="155" t="s">
        <v>13</v>
      </c>
      <c r="B11" s="156"/>
      <c r="C11" s="156"/>
      <c r="D11" s="156"/>
      <c r="E11" s="156"/>
      <c r="F11" s="156"/>
      <c r="G11" s="157"/>
    </row>
    <row r="12" spans="1:7" ht="18">
      <c r="A12" s="152" t="s">
        <v>14</v>
      </c>
      <c r="B12" s="153"/>
      <c r="C12" s="153"/>
      <c r="D12" s="153"/>
      <c r="E12" s="153"/>
      <c r="F12" s="153"/>
      <c r="G12" s="154"/>
    </row>
    <row r="13" spans="1:7" ht="18" customHeight="1">
      <c r="A13" s="126" t="s">
        <v>15</v>
      </c>
      <c r="B13" s="126"/>
      <c r="C13" s="126"/>
      <c r="D13" s="126"/>
      <c r="E13" s="126"/>
      <c r="F13" s="126"/>
      <c r="G13" s="126"/>
    </row>
    <row r="14" spans="1:7" ht="18" customHeight="1">
      <c r="A14" s="104" t="s">
        <v>16</v>
      </c>
      <c r="B14" s="105"/>
      <c r="C14" s="106" t="s">
        <v>17</v>
      </c>
      <c r="D14" s="107"/>
      <c r="E14" s="107"/>
      <c r="F14" s="107"/>
      <c r="G14" s="108"/>
    </row>
    <row r="15" spans="1:7" ht="18" customHeight="1">
      <c r="A15" s="104" t="s">
        <v>18</v>
      </c>
      <c r="B15" s="105"/>
      <c r="C15" s="106" t="s">
        <v>19</v>
      </c>
      <c r="D15" s="107"/>
      <c r="E15" s="107"/>
      <c r="F15" s="107"/>
      <c r="G15" s="108"/>
    </row>
    <row r="16" spans="1:7" ht="18" customHeight="1">
      <c r="A16" s="104" t="s">
        <v>20</v>
      </c>
      <c r="B16" s="105"/>
      <c r="C16" s="106" t="s">
        <v>159</v>
      </c>
      <c r="D16" s="107"/>
      <c r="E16" s="107"/>
      <c r="F16" s="107"/>
      <c r="G16" s="108"/>
    </row>
    <row r="17" spans="1:7" ht="18" customHeight="1">
      <c r="A17" s="104" t="s">
        <v>21</v>
      </c>
      <c r="B17" s="105"/>
      <c r="C17" s="106" t="s">
        <v>22</v>
      </c>
      <c r="D17" s="107"/>
      <c r="E17" s="107"/>
      <c r="F17" s="107"/>
      <c r="G17" s="108"/>
    </row>
    <row r="18" spans="1:7" ht="18" customHeight="1">
      <c r="A18" s="126" t="s">
        <v>23</v>
      </c>
      <c r="B18" s="126"/>
      <c r="C18" s="127"/>
      <c r="D18" s="127"/>
      <c r="E18" s="127"/>
      <c r="F18" s="127"/>
      <c r="G18" s="127"/>
    </row>
    <row r="19" spans="1:7" ht="18">
      <c r="A19" s="112"/>
      <c r="B19" s="113"/>
      <c r="C19" s="113"/>
      <c r="D19" s="114"/>
      <c r="E19" s="3" t="s">
        <v>24</v>
      </c>
      <c r="F19" s="3" t="s">
        <v>25</v>
      </c>
      <c r="G19" s="3" t="s">
        <v>26</v>
      </c>
    </row>
    <row r="20" spans="1:7" ht="18">
      <c r="A20" s="115"/>
      <c r="B20" s="116"/>
      <c r="C20" s="116"/>
      <c r="D20" s="117"/>
      <c r="E20" s="4" t="s">
        <v>27</v>
      </c>
      <c r="F20" s="4" t="s">
        <v>27</v>
      </c>
      <c r="G20" s="4" t="s">
        <v>28</v>
      </c>
    </row>
    <row r="21" spans="1:7" ht="18">
      <c r="A21" s="109" t="s">
        <v>29</v>
      </c>
      <c r="B21" s="110"/>
      <c r="C21" s="110"/>
      <c r="D21" s="111"/>
      <c r="E21" s="5">
        <f>'E003'!B17</f>
        <v>162.280953</v>
      </c>
      <c r="F21" s="5">
        <f>'E003'!C17</f>
        <v>144.29193602</v>
      </c>
      <c r="G21" s="6">
        <f>F21/E21</f>
        <v>0.8891489318527727</v>
      </c>
    </row>
    <row r="22" spans="1:7" ht="18">
      <c r="A22" s="109" t="s">
        <v>30</v>
      </c>
      <c r="B22" s="110"/>
      <c r="C22" s="110"/>
      <c r="D22" s="111"/>
      <c r="E22" s="5">
        <f>'E003'!B18</f>
        <v>144.29193602</v>
      </c>
      <c r="F22" s="5">
        <f>'E003'!C18</f>
        <v>144.29193602</v>
      </c>
      <c r="G22" s="6">
        <f>F22/E22</f>
        <v>1</v>
      </c>
    </row>
    <row r="23" spans="1:7" ht="18">
      <c r="A23" s="101" t="s">
        <v>31</v>
      </c>
      <c r="B23" s="102"/>
      <c r="C23" s="102"/>
      <c r="D23" s="102"/>
      <c r="E23" s="102"/>
      <c r="F23" s="102"/>
      <c r="G23" s="103"/>
    </row>
    <row r="24" spans="1:7" ht="18">
      <c r="A24" s="101" t="s">
        <v>32</v>
      </c>
      <c r="B24" s="102"/>
      <c r="C24" s="102"/>
      <c r="D24" s="102"/>
      <c r="E24" s="102"/>
      <c r="F24" s="102"/>
      <c r="G24" s="103"/>
    </row>
    <row r="25" spans="1:7" ht="18">
      <c r="A25" s="146" t="s">
        <v>33</v>
      </c>
      <c r="B25" s="146"/>
      <c r="C25" s="146"/>
      <c r="D25" s="146"/>
      <c r="E25" s="146"/>
      <c r="F25" s="146" t="s">
        <v>34</v>
      </c>
      <c r="G25" s="146"/>
    </row>
    <row r="26" spans="1:7" ht="15.75" customHeight="1">
      <c r="A26" s="96" t="s">
        <v>35</v>
      </c>
      <c r="B26" s="96" t="s">
        <v>36</v>
      </c>
      <c r="C26" s="96" t="s">
        <v>37</v>
      </c>
      <c r="D26" s="96" t="s">
        <v>38</v>
      </c>
      <c r="E26" s="96" t="s">
        <v>39</v>
      </c>
      <c r="F26" s="7" t="s">
        <v>40</v>
      </c>
      <c r="G26" s="9">
        <v>100</v>
      </c>
    </row>
    <row r="27" spans="1:7" ht="18">
      <c r="A27" s="97"/>
      <c r="B27" s="97"/>
      <c r="C27" s="97"/>
      <c r="D27" s="97"/>
      <c r="E27" s="97"/>
      <c r="F27" s="7" t="s">
        <v>41</v>
      </c>
      <c r="G27" s="9">
        <v>100</v>
      </c>
    </row>
    <row r="28" spans="1:7" ht="58.5" customHeight="1">
      <c r="A28" s="91" t="s">
        <v>192</v>
      </c>
      <c r="B28" s="91" t="s">
        <v>163</v>
      </c>
      <c r="C28" s="91" t="s">
        <v>164</v>
      </c>
      <c r="D28" s="93" t="s">
        <v>54</v>
      </c>
      <c r="E28" s="93" t="s">
        <v>52</v>
      </c>
      <c r="F28" s="10" t="s">
        <v>42</v>
      </c>
      <c r="G28" s="11">
        <v>102.67598333333333</v>
      </c>
    </row>
    <row r="29" spans="1:7" ht="77.25" customHeight="1">
      <c r="A29" s="92"/>
      <c r="B29" s="92"/>
      <c r="C29" s="92"/>
      <c r="D29" s="94"/>
      <c r="E29" s="94"/>
      <c r="F29" s="10" t="s">
        <v>43</v>
      </c>
      <c r="G29" s="11">
        <f>+(G28/G26)*100</f>
        <v>102.67598333333335</v>
      </c>
    </row>
    <row r="30" spans="1:7" ht="18">
      <c r="A30" s="158" t="s">
        <v>151</v>
      </c>
      <c r="B30" s="159"/>
      <c r="C30" s="159"/>
      <c r="D30" s="159"/>
      <c r="E30" s="159"/>
      <c r="F30" s="159"/>
      <c r="G30" s="160"/>
    </row>
    <row r="31" spans="1:7" ht="18">
      <c r="A31" s="161" t="s">
        <v>33</v>
      </c>
      <c r="B31" s="162"/>
      <c r="C31" s="162"/>
      <c r="D31" s="162"/>
      <c r="E31" s="163"/>
      <c r="F31" s="161" t="s">
        <v>34</v>
      </c>
      <c r="G31" s="163"/>
    </row>
    <row r="32" spans="1:7" ht="15.75" customHeight="1">
      <c r="A32" s="96" t="s">
        <v>35</v>
      </c>
      <c r="B32" s="96" t="s">
        <v>36</v>
      </c>
      <c r="C32" s="96" t="s">
        <v>37</v>
      </c>
      <c r="D32" s="96" t="s">
        <v>38</v>
      </c>
      <c r="E32" s="96" t="s">
        <v>39</v>
      </c>
      <c r="F32" s="7" t="s">
        <v>40</v>
      </c>
      <c r="G32" s="9">
        <v>100</v>
      </c>
    </row>
    <row r="33" spans="1:7" ht="18">
      <c r="A33" s="97"/>
      <c r="B33" s="97"/>
      <c r="C33" s="97"/>
      <c r="D33" s="97"/>
      <c r="E33" s="97"/>
      <c r="F33" s="7" t="s">
        <v>41</v>
      </c>
      <c r="G33" s="9">
        <v>100</v>
      </c>
    </row>
    <row r="34" spans="1:7" ht="53.25" customHeight="1">
      <c r="A34" s="91" t="s">
        <v>193</v>
      </c>
      <c r="B34" s="91" t="s">
        <v>194</v>
      </c>
      <c r="C34" s="91" t="s">
        <v>195</v>
      </c>
      <c r="D34" s="93" t="s">
        <v>150</v>
      </c>
      <c r="E34" s="93" t="s">
        <v>52</v>
      </c>
      <c r="F34" s="10" t="s">
        <v>42</v>
      </c>
      <c r="G34" s="11">
        <v>104.04333333333334</v>
      </c>
    </row>
    <row r="35" spans="1:7" ht="53.25" customHeight="1">
      <c r="A35" s="92"/>
      <c r="B35" s="92"/>
      <c r="C35" s="92"/>
      <c r="D35" s="94"/>
      <c r="E35" s="94"/>
      <c r="F35" s="10" t="s">
        <v>43</v>
      </c>
      <c r="G35" s="11">
        <f>+(G34/G32)*100</f>
        <v>104.04333333333334</v>
      </c>
    </row>
    <row r="36" spans="1:7" ht="18">
      <c r="A36" s="85" t="s">
        <v>44</v>
      </c>
      <c r="B36" s="85"/>
      <c r="C36" s="85"/>
      <c r="D36" s="85"/>
      <c r="E36" s="85"/>
      <c r="F36" s="85"/>
      <c r="G36" s="85"/>
    </row>
    <row r="37" spans="1:7" ht="18">
      <c r="A37" s="95" t="s">
        <v>33</v>
      </c>
      <c r="B37" s="95"/>
      <c r="C37" s="95"/>
      <c r="D37" s="95"/>
      <c r="E37" s="95"/>
      <c r="F37" s="95" t="s">
        <v>34</v>
      </c>
      <c r="G37" s="95"/>
    </row>
    <row r="38" spans="1:7" ht="18">
      <c r="A38" s="96" t="s">
        <v>35</v>
      </c>
      <c r="B38" s="96" t="s">
        <v>36</v>
      </c>
      <c r="C38" s="96" t="s">
        <v>37</v>
      </c>
      <c r="D38" s="96" t="s">
        <v>38</v>
      </c>
      <c r="E38" s="96" t="s">
        <v>39</v>
      </c>
      <c r="F38" s="7" t="s">
        <v>40</v>
      </c>
      <c r="G38" s="9">
        <v>100</v>
      </c>
    </row>
    <row r="39" spans="1:7" ht="18">
      <c r="A39" s="97"/>
      <c r="B39" s="97"/>
      <c r="C39" s="97"/>
      <c r="D39" s="97"/>
      <c r="E39" s="97"/>
      <c r="F39" s="7" t="s">
        <v>41</v>
      </c>
      <c r="G39" s="9">
        <v>100</v>
      </c>
    </row>
    <row r="40" spans="1:7" ht="34.5" customHeight="1">
      <c r="A40" s="91" t="s">
        <v>196</v>
      </c>
      <c r="B40" s="91" t="s">
        <v>197</v>
      </c>
      <c r="C40" s="91" t="s">
        <v>198</v>
      </c>
      <c r="D40" s="93" t="s">
        <v>150</v>
      </c>
      <c r="E40" s="93" t="s">
        <v>156</v>
      </c>
      <c r="F40" s="10" t="s">
        <v>42</v>
      </c>
      <c r="G40" s="11">
        <v>103.39333333333333</v>
      </c>
    </row>
    <row r="41" spans="1:7" ht="92.25" customHeight="1">
      <c r="A41" s="92"/>
      <c r="B41" s="92"/>
      <c r="C41" s="92"/>
      <c r="D41" s="94"/>
      <c r="E41" s="94"/>
      <c r="F41" s="10" t="s">
        <v>43</v>
      </c>
      <c r="G41" s="11">
        <f>+(G40/G38)*100</f>
        <v>103.39333333333333</v>
      </c>
    </row>
    <row r="42" spans="1:7" ht="18">
      <c r="A42" s="85" t="s">
        <v>45</v>
      </c>
      <c r="B42" s="85"/>
      <c r="C42" s="85"/>
      <c r="D42" s="85"/>
      <c r="E42" s="85"/>
      <c r="F42" s="85"/>
      <c r="G42" s="85"/>
    </row>
    <row r="43" spans="1:7" ht="18">
      <c r="A43" s="95" t="s">
        <v>33</v>
      </c>
      <c r="B43" s="95"/>
      <c r="C43" s="95"/>
      <c r="D43" s="95"/>
      <c r="E43" s="95"/>
      <c r="F43" s="95" t="s">
        <v>34</v>
      </c>
      <c r="G43" s="95"/>
    </row>
    <row r="44" spans="1:7" ht="18">
      <c r="A44" s="96" t="s">
        <v>35</v>
      </c>
      <c r="B44" s="96" t="s">
        <v>36</v>
      </c>
      <c r="C44" s="96" t="s">
        <v>37</v>
      </c>
      <c r="D44" s="96" t="s">
        <v>38</v>
      </c>
      <c r="E44" s="96" t="s">
        <v>39</v>
      </c>
      <c r="F44" s="7" t="s">
        <v>40</v>
      </c>
      <c r="G44" s="9">
        <v>100</v>
      </c>
    </row>
    <row r="45" spans="1:7" ht="18">
      <c r="A45" s="97"/>
      <c r="B45" s="97"/>
      <c r="C45" s="97"/>
      <c r="D45" s="97"/>
      <c r="E45" s="97"/>
      <c r="F45" s="7" t="s">
        <v>41</v>
      </c>
      <c r="G45" s="9">
        <v>100</v>
      </c>
    </row>
    <row r="46" spans="1:7" ht="42" customHeight="1">
      <c r="A46" s="91" t="s">
        <v>199</v>
      </c>
      <c r="B46" s="91" t="s">
        <v>200</v>
      </c>
      <c r="C46" s="91" t="s">
        <v>201</v>
      </c>
      <c r="D46" s="93" t="s">
        <v>150</v>
      </c>
      <c r="E46" s="93" t="s">
        <v>55</v>
      </c>
      <c r="F46" s="10" t="s">
        <v>42</v>
      </c>
      <c r="G46" s="11">
        <v>103.8412037037037</v>
      </c>
    </row>
    <row r="47" spans="1:7" ht="69" customHeight="1">
      <c r="A47" s="92"/>
      <c r="B47" s="92"/>
      <c r="C47" s="92"/>
      <c r="D47" s="94"/>
      <c r="E47" s="94"/>
      <c r="F47" s="10" t="s">
        <v>43</v>
      </c>
      <c r="G47" s="11">
        <f>+(G46/G44)*100</f>
        <v>103.84120370370368</v>
      </c>
    </row>
    <row r="48" spans="1:7" ht="18">
      <c r="A48" s="85" t="s">
        <v>46</v>
      </c>
      <c r="B48" s="85"/>
      <c r="C48" s="85"/>
      <c r="D48" s="85"/>
      <c r="E48" s="85"/>
      <c r="F48" s="85"/>
      <c r="G48" s="85"/>
    </row>
    <row r="49" spans="1:7" ht="24.75" customHeight="1">
      <c r="A49" s="145" t="str">
        <f>+A28</f>
        <v>Suma ponderada del avance del cumplimiento de las unidades administrativas por Objetivo Estratégico.</v>
      </c>
      <c r="B49" s="145"/>
      <c r="C49" s="145"/>
      <c r="D49" s="145"/>
      <c r="E49" s="145"/>
      <c r="F49" s="145"/>
      <c r="G49" s="145"/>
    </row>
    <row r="50" spans="1:7" s="12" customFormat="1" ht="180" customHeight="1">
      <c r="A50" s="51" t="s">
        <v>56</v>
      </c>
      <c r="B50" s="75" t="s">
        <v>202</v>
      </c>
      <c r="C50" s="76"/>
      <c r="D50" s="76"/>
      <c r="E50" s="76"/>
      <c r="F50" s="76"/>
      <c r="G50" s="77"/>
    </row>
    <row r="51" spans="1:7" ht="24.75" customHeight="1">
      <c r="A51" s="8" t="s">
        <v>48</v>
      </c>
      <c r="B51" s="141"/>
      <c r="C51" s="141"/>
      <c r="D51" s="141"/>
      <c r="E51" s="141"/>
      <c r="F51" s="141"/>
      <c r="G51" s="141"/>
    </row>
    <row r="52" spans="1:7" ht="24.75" customHeight="1">
      <c r="A52" s="145" t="str">
        <f>+A34</f>
        <v>Promedio del avance de cumplimiento de las unidades administrativas alineadas al Objetivo Estratégico Tres a nivel Propósito.</v>
      </c>
      <c r="B52" s="145"/>
      <c r="C52" s="145"/>
      <c r="D52" s="145"/>
      <c r="E52" s="145"/>
      <c r="F52" s="145"/>
      <c r="G52" s="145"/>
    </row>
    <row r="53" spans="1:7" s="12" customFormat="1" ht="208.5" customHeight="1">
      <c r="A53" s="51" t="s">
        <v>56</v>
      </c>
      <c r="B53" s="75" t="s">
        <v>203</v>
      </c>
      <c r="C53" s="76"/>
      <c r="D53" s="76"/>
      <c r="E53" s="76"/>
      <c r="F53" s="76"/>
      <c r="G53" s="77"/>
    </row>
    <row r="54" spans="1:7" ht="24.75" customHeight="1">
      <c r="A54" s="8" t="s">
        <v>48</v>
      </c>
      <c r="B54" s="141"/>
      <c r="C54" s="141"/>
      <c r="D54" s="141"/>
      <c r="E54" s="141"/>
      <c r="F54" s="141"/>
      <c r="G54" s="141"/>
    </row>
    <row r="55" spans="1:7" ht="24.75" customHeight="1">
      <c r="A55" s="145" t="str">
        <f>+A40</f>
        <v>Promedio del avance del cumplimiento de la suma total de los procesos y/o acciones realizadas por las  unidades administrativas alineadas al cumplimiento del Objetivo Estratégico Tres.</v>
      </c>
      <c r="B55" s="145"/>
      <c r="C55" s="145"/>
      <c r="D55" s="145"/>
      <c r="E55" s="145"/>
      <c r="F55" s="145"/>
      <c r="G55" s="145"/>
    </row>
    <row r="56" spans="1:7" s="12" customFormat="1" ht="230.25" customHeight="1">
      <c r="A56" s="51" t="s">
        <v>56</v>
      </c>
      <c r="B56" s="75" t="s">
        <v>204</v>
      </c>
      <c r="C56" s="76"/>
      <c r="D56" s="76"/>
      <c r="E56" s="76"/>
      <c r="F56" s="76"/>
      <c r="G56" s="77"/>
    </row>
    <row r="57" spans="1:7" ht="24.75" customHeight="1">
      <c r="A57" s="8" t="s">
        <v>48</v>
      </c>
      <c r="B57" s="141"/>
      <c r="C57" s="141"/>
      <c r="D57" s="141"/>
      <c r="E57" s="141"/>
      <c r="F57" s="141"/>
      <c r="G57" s="141"/>
    </row>
    <row r="58" spans="1:7" ht="24.75" customHeight="1">
      <c r="A58" s="145" t="str">
        <f>A46</f>
        <v>Promedio del avance del cumplimiento de la suma total de las actividades realizadas por las  unidades administrativas alineadas al cumplimiento del Objetivo Estratégico Tres.</v>
      </c>
      <c r="B58" s="145"/>
      <c r="C58" s="145"/>
      <c r="D58" s="145"/>
      <c r="E58" s="145"/>
      <c r="F58" s="145"/>
      <c r="G58" s="145"/>
    </row>
    <row r="59" spans="1:7" s="12" customFormat="1" ht="267" customHeight="1">
      <c r="A59" s="51" t="s">
        <v>56</v>
      </c>
      <c r="B59" s="75" t="s">
        <v>205</v>
      </c>
      <c r="C59" s="76"/>
      <c r="D59" s="76"/>
      <c r="E59" s="76"/>
      <c r="F59" s="76"/>
      <c r="G59" s="77"/>
    </row>
    <row r="60" spans="1:7" ht="24.75" customHeight="1">
      <c r="A60" s="8" t="s">
        <v>48</v>
      </c>
      <c r="B60" s="141"/>
      <c r="C60" s="141"/>
      <c r="D60" s="141"/>
      <c r="E60" s="141"/>
      <c r="F60" s="141"/>
      <c r="G60" s="141"/>
    </row>
    <row r="61" spans="1:7" s="1" customFormat="1" ht="18">
      <c r="A61" s="85" t="s">
        <v>49</v>
      </c>
      <c r="B61" s="85"/>
      <c r="C61" s="85"/>
      <c r="D61" s="85"/>
      <c r="E61" s="85"/>
      <c r="F61" s="85"/>
      <c r="G61" s="85"/>
    </row>
    <row r="62" spans="1:7" s="1" customFormat="1" ht="18">
      <c r="A62" s="86" t="s">
        <v>50</v>
      </c>
      <c r="B62" s="86"/>
      <c r="C62" s="86"/>
      <c r="D62" s="86"/>
      <c r="E62" s="86"/>
      <c r="F62" s="86"/>
      <c r="G62" s="86"/>
    </row>
    <row r="63" spans="1:7" ht="72" customHeight="1">
      <c r="A63" s="142" t="s">
        <v>160</v>
      </c>
      <c r="B63" s="142"/>
      <c r="C63" s="142"/>
      <c r="D63" s="142"/>
      <c r="E63" s="142"/>
      <c r="F63" s="142"/>
      <c r="G63" s="142"/>
    </row>
  </sheetData>
  <sheetProtection/>
  <mergeCells count="99">
    <mergeCell ref="B60:G60"/>
    <mergeCell ref="A61:G61"/>
    <mergeCell ref="A62:G62"/>
    <mergeCell ref="A63:G63"/>
    <mergeCell ref="A52:G52"/>
    <mergeCell ref="B53:G53"/>
    <mergeCell ref="B54:G54"/>
    <mergeCell ref="A55:G55"/>
    <mergeCell ref="B56:G56"/>
    <mergeCell ref="B57:G57"/>
    <mergeCell ref="A58:G58"/>
    <mergeCell ref="B59:G59"/>
    <mergeCell ref="B50:G50"/>
    <mergeCell ref="B51:G51"/>
    <mergeCell ref="C44:C45"/>
    <mergeCell ref="D44:D45"/>
    <mergeCell ref="E44:E45"/>
    <mergeCell ref="A48:G48"/>
    <mergeCell ref="A49:G49"/>
    <mergeCell ref="A44:A45"/>
    <mergeCell ref="B44:B45"/>
    <mergeCell ref="A46:A47"/>
    <mergeCell ref="B46:B47"/>
    <mergeCell ref="C46:C47"/>
    <mergeCell ref="D46:D47"/>
    <mergeCell ref="E46:E47"/>
    <mergeCell ref="A42:G42"/>
    <mergeCell ref="A43:E43"/>
    <mergeCell ref="F43:G43"/>
    <mergeCell ref="A38:A39"/>
    <mergeCell ref="B38:B39"/>
    <mergeCell ref="C38:C39"/>
    <mergeCell ref="D38:D39"/>
    <mergeCell ref="E38:E39"/>
    <mergeCell ref="A40:A41"/>
    <mergeCell ref="B40:B41"/>
    <mergeCell ref="C40:C41"/>
    <mergeCell ref="D40:D41"/>
    <mergeCell ref="E40:E41"/>
    <mergeCell ref="A30:G30"/>
    <mergeCell ref="A36:G36"/>
    <mergeCell ref="A37:E37"/>
    <mergeCell ref="F37:G37"/>
    <mergeCell ref="A31:E31"/>
    <mergeCell ref="F31:G31"/>
    <mergeCell ref="A32:A33"/>
    <mergeCell ref="B32:B33"/>
    <mergeCell ref="C32:C33"/>
    <mergeCell ref="D32:D33"/>
    <mergeCell ref="E32:E33"/>
    <mergeCell ref="A34:A35"/>
    <mergeCell ref="B34:B35"/>
    <mergeCell ref="C34:C35"/>
    <mergeCell ref="D34:D35"/>
    <mergeCell ref="E34:E35"/>
    <mergeCell ref="A28:A29"/>
    <mergeCell ref="B28:B29"/>
    <mergeCell ref="C28:C29"/>
    <mergeCell ref="D28:D29"/>
    <mergeCell ref="E28:E29"/>
    <mergeCell ref="A23:G23"/>
    <mergeCell ref="A24:G24"/>
    <mergeCell ref="A25:E25"/>
    <mergeCell ref="F25:G25"/>
    <mergeCell ref="A26:A27"/>
    <mergeCell ref="B26:B27"/>
    <mergeCell ref="C26:C27"/>
    <mergeCell ref="D26:D27"/>
    <mergeCell ref="E26:E27"/>
    <mergeCell ref="A21:D21"/>
    <mergeCell ref="A22:D22"/>
    <mergeCell ref="A13:G13"/>
    <mergeCell ref="A14:B14"/>
    <mergeCell ref="C14:G14"/>
    <mergeCell ref="A15:B15"/>
    <mergeCell ref="C15:G15"/>
    <mergeCell ref="A16:B16"/>
    <mergeCell ref="C16:G16"/>
    <mergeCell ref="A10:G10"/>
    <mergeCell ref="A17:B17"/>
    <mergeCell ref="C17:G17"/>
    <mergeCell ref="A18:G18"/>
    <mergeCell ref="A19:D20"/>
    <mergeCell ref="A12:G12"/>
    <mergeCell ref="A11:G11"/>
    <mergeCell ref="A1:C1"/>
    <mergeCell ref="D1:G1"/>
    <mergeCell ref="A6:C6"/>
    <mergeCell ref="D6:G6"/>
    <mergeCell ref="A7:C7"/>
    <mergeCell ref="D7:G7"/>
    <mergeCell ref="A9:G9"/>
    <mergeCell ref="A8:C8"/>
    <mergeCell ref="A3:G3"/>
    <mergeCell ref="A4:C4"/>
    <mergeCell ref="D4:G4"/>
    <mergeCell ref="A5:C5"/>
    <mergeCell ref="D5:G5"/>
    <mergeCell ref="D8:G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5" tint="0.5999900102615356"/>
  </sheetPr>
  <dimension ref="A2:F24"/>
  <sheetViews>
    <sheetView showGridLines="0" zoomScalePageLayoutView="0" workbookViewId="0" topLeftCell="A1">
      <selection activeCell="C18" sqref="C18"/>
    </sheetView>
  </sheetViews>
  <sheetFormatPr defaultColWidth="11.421875" defaultRowHeight="15"/>
  <cols>
    <col min="1" max="2" width="45.8515625" style="13" bestFit="1" customWidth="1"/>
    <col min="3" max="3" width="40.140625" style="13" customWidth="1"/>
    <col min="4" max="4" width="29.140625" style="13" customWidth="1"/>
    <col min="5" max="5" width="17.8515625" style="13" customWidth="1"/>
    <col min="6" max="16384" width="11.421875" style="13" customWidth="1"/>
  </cols>
  <sheetData>
    <row r="2" spans="1:5" ht="25.5" customHeight="1">
      <c r="A2" s="54" t="s">
        <v>65</v>
      </c>
      <c r="B2" s="54"/>
      <c r="C2" s="147" t="s">
        <v>161</v>
      </c>
      <c r="D2" s="147"/>
      <c r="E2" s="147"/>
    </row>
    <row r="3" spans="1:5" ht="25.5" customHeight="1" thickBot="1">
      <c r="A3" s="55"/>
      <c r="B3" s="55"/>
      <c r="C3" s="148"/>
      <c r="D3" s="148"/>
      <c r="E3" s="148"/>
    </row>
    <row r="4" s="21" customFormat="1" ht="24.75" thickTop="1"/>
    <row r="5" s="21" customFormat="1" ht="24"/>
    <row r="6" s="21" customFormat="1" ht="24"/>
    <row r="7" s="21" customFormat="1" ht="24"/>
    <row r="8" spans="1:5" s="21" customFormat="1" ht="29.25" customHeight="1">
      <c r="A8" s="139" t="s">
        <v>97</v>
      </c>
      <c r="B8" s="139"/>
      <c r="C8" s="139"/>
      <c r="D8" s="139"/>
      <c r="E8" s="139"/>
    </row>
    <row r="9" spans="1:5" s="21" customFormat="1" ht="29.25" customHeight="1">
      <c r="A9" s="139"/>
      <c r="B9" s="139"/>
      <c r="C9" s="139"/>
      <c r="D9" s="139"/>
      <c r="E9" s="139"/>
    </row>
    <row r="10" spans="1:5" s="14" customFormat="1" ht="15">
      <c r="A10" s="140" t="s">
        <v>79</v>
      </c>
      <c r="B10" s="140"/>
      <c r="C10" s="140"/>
      <c r="D10" s="140"/>
      <c r="E10" s="140"/>
    </row>
    <row r="11" spans="1:5" s="14" customFormat="1" ht="15">
      <c r="A11" s="140"/>
      <c r="B11" s="140"/>
      <c r="C11" s="140"/>
      <c r="D11" s="140"/>
      <c r="E11" s="140"/>
    </row>
    <row r="12" spans="1:5" s="14" customFormat="1" ht="15">
      <c r="A12" s="140"/>
      <c r="B12" s="140"/>
      <c r="C12" s="140"/>
      <c r="D12" s="140"/>
      <c r="E12" s="140"/>
    </row>
    <row r="13" spans="1:5" s="14" customFormat="1" ht="15">
      <c r="A13" s="53"/>
      <c r="B13" s="53"/>
      <c r="C13" s="53"/>
      <c r="D13" s="53"/>
      <c r="E13" s="53"/>
    </row>
    <row r="14" spans="1:4" s="16" customFormat="1" ht="15">
      <c r="A14" s="14"/>
      <c r="B14" s="19" t="s">
        <v>24</v>
      </c>
      <c r="C14" s="19" t="s">
        <v>61</v>
      </c>
      <c r="D14" s="19" t="s">
        <v>60</v>
      </c>
    </row>
    <row r="15" spans="1:4" s="16" customFormat="1" ht="15">
      <c r="A15" s="14"/>
      <c r="B15" s="19" t="s">
        <v>27</v>
      </c>
      <c r="C15" s="19" t="s">
        <v>27</v>
      </c>
      <c r="D15" s="19" t="s">
        <v>59</v>
      </c>
    </row>
    <row r="16" spans="1:4" s="16" customFormat="1" ht="15">
      <c r="A16" s="14"/>
      <c r="B16" s="19"/>
      <c r="C16" s="19"/>
      <c r="D16" s="19"/>
    </row>
    <row r="17" spans="1:4" s="16" customFormat="1" ht="15">
      <c r="A17" s="20" t="s">
        <v>58</v>
      </c>
      <c r="B17" s="38">
        <f>69417699/1000000</f>
        <v>69.417699</v>
      </c>
      <c r="C17" s="38">
        <f>70153362.36/1000000</f>
        <v>70.15336236</v>
      </c>
      <c r="D17" s="17">
        <f>(C17)/B17</f>
        <v>1.0105976338973726</v>
      </c>
    </row>
    <row r="18" spans="1:4" s="16" customFormat="1" ht="15">
      <c r="A18" s="20" t="s">
        <v>57</v>
      </c>
      <c r="B18" s="38">
        <f>70153362.36/1000000</f>
        <v>70.15336236</v>
      </c>
      <c r="C18" s="38">
        <f>70153362.36/1000000</f>
        <v>70.15336236</v>
      </c>
      <c r="D18" s="17">
        <f>(C18)/B18</f>
        <v>1</v>
      </c>
    </row>
    <row r="19" spans="2:4" s="14" customFormat="1" ht="15">
      <c r="B19" s="15"/>
      <c r="C19" s="15"/>
      <c r="D19" s="15"/>
    </row>
    <row r="20" s="14" customFormat="1" ht="15"/>
    <row r="21" spans="1:5" s="14" customFormat="1" ht="63.75" customHeight="1">
      <c r="A21" s="138" t="s">
        <v>88</v>
      </c>
      <c r="B21" s="138"/>
      <c r="C21" s="138"/>
      <c r="D21" s="138"/>
      <c r="E21" s="138"/>
    </row>
    <row r="22" spans="1:5" s="14" customFormat="1" ht="15">
      <c r="A22" s="137" t="s">
        <v>96</v>
      </c>
      <c r="B22" s="137"/>
      <c r="C22" s="137"/>
      <c r="D22" s="137"/>
      <c r="E22" s="137"/>
    </row>
    <row r="23" spans="1:5" s="14" customFormat="1" ht="15">
      <c r="A23" s="137" t="s">
        <v>95</v>
      </c>
      <c r="B23" s="137"/>
      <c r="C23" s="137"/>
      <c r="D23" s="137"/>
      <c r="E23" s="137"/>
    </row>
    <row r="24" spans="1:6" s="14" customFormat="1" ht="15">
      <c r="A24" s="138"/>
      <c r="B24" s="138"/>
      <c r="C24" s="138"/>
      <c r="D24" s="138"/>
      <c r="E24" s="138"/>
      <c r="F24" s="138"/>
    </row>
    <row r="25" s="14" customFormat="1" ht="15"/>
    <row r="26" s="14" customFormat="1" ht="15"/>
    <row r="27" s="14" customFormat="1" ht="15"/>
    <row r="28" s="14" customFormat="1" ht="15"/>
    <row r="29" s="14" customFormat="1" ht="15"/>
    <row r="30" s="14" customFormat="1" ht="15"/>
    <row r="31" s="14" customFormat="1" ht="15"/>
    <row r="32" s="14" customFormat="1" ht="15"/>
    <row r="33" s="14" customFormat="1" ht="15"/>
    <row r="34" s="14" customFormat="1" ht="15"/>
    <row r="35" s="14" customFormat="1" ht="15"/>
    <row r="36" s="14" customFormat="1" ht="15"/>
    <row r="37" s="14" customFormat="1" ht="15"/>
    <row r="38" s="14" customFormat="1" ht="15"/>
    <row r="39" s="14" customFormat="1" ht="15"/>
    <row r="40" s="14" customFormat="1" ht="15"/>
    <row r="41" s="14" customFormat="1" ht="15"/>
    <row r="42" s="14" customFormat="1" ht="15"/>
  </sheetData>
  <sheetProtection/>
  <mergeCells count="9">
    <mergeCell ref="A22:E22"/>
    <mergeCell ref="A23:E23"/>
    <mergeCell ref="A24:F24"/>
    <mergeCell ref="A2:B3"/>
    <mergeCell ref="C2:E3"/>
    <mergeCell ref="A8:E9"/>
    <mergeCell ref="A10:E12"/>
    <mergeCell ref="A13:E13"/>
    <mergeCell ref="A21:E21"/>
  </mergeCells>
  <hyperlinks>
    <hyperlink ref="A22:E22" location="DGAJ!A1" display="Dirección General de Asuntos Jurídicos"/>
    <hyperlink ref="A23:E23" location="DGPDI!A1" display="Dirección General de Planeación y Desempeño Institucional"/>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G70"/>
  <sheetViews>
    <sheetView showGridLines="0" zoomScale="70" zoomScaleNormal="70" zoomScalePageLayoutView="0" workbookViewId="0" topLeftCell="A1">
      <selection activeCell="A1" sqref="A1:C1"/>
    </sheetView>
  </sheetViews>
  <sheetFormatPr defaultColWidth="11.421875" defaultRowHeight="15"/>
  <cols>
    <col min="1" max="3" width="45.8515625" style="1" customWidth="1"/>
    <col min="4" max="4" width="17.140625" style="1" customWidth="1"/>
    <col min="5" max="5" width="26.140625" style="1" customWidth="1"/>
    <col min="6" max="6" width="45.8515625" style="1" customWidth="1"/>
    <col min="7" max="7" width="17.140625" style="39" customWidth="1"/>
    <col min="8" max="13" width="11.421875" style="1" customWidth="1"/>
    <col min="14" max="14" width="15.57421875" style="1" customWidth="1"/>
    <col min="15" max="16384" width="11.421875" style="1" customWidth="1"/>
  </cols>
  <sheetData>
    <row r="1" spans="1:7" ht="59.25" customHeight="1" thickBot="1">
      <c r="A1" s="118" t="s">
        <v>157</v>
      </c>
      <c r="B1" s="118"/>
      <c r="C1" s="118"/>
      <c r="D1" s="119" t="s">
        <v>161</v>
      </c>
      <c r="E1" s="119"/>
      <c r="F1" s="119"/>
      <c r="G1" s="119"/>
    </row>
    <row r="2" s="2" customFormat="1" ht="13.5" thickTop="1"/>
    <row r="3" spans="1:7" ht="18" customHeight="1">
      <c r="A3" s="101" t="s">
        <v>1</v>
      </c>
      <c r="B3" s="102"/>
      <c r="C3" s="102"/>
      <c r="D3" s="102"/>
      <c r="E3" s="102"/>
      <c r="F3" s="102"/>
      <c r="G3" s="103"/>
    </row>
    <row r="4" spans="1:7" ht="34.5" customHeight="1">
      <c r="A4" s="120" t="s">
        <v>2</v>
      </c>
      <c r="B4" s="121"/>
      <c r="C4" s="122"/>
      <c r="D4" s="123" t="s">
        <v>153</v>
      </c>
      <c r="E4" s="124"/>
      <c r="F4" s="124"/>
      <c r="G4" s="125"/>
    </row>
    <row r="5" spans="1:7" ht="18" customHeight="1">
      <c r="A5" s="120" t="s">
        <v>4</v>
      </c>
      <c r="B5" s="121"/>
      <c r="C5" s="122"/>
      <c r="D5" s="123" t="s">
        <v>5</v>
      </c>
      <c r="E5" s="124"/>
      <c r="F5" s="124"/>
      <c r="G5" s="125"/>
    </row>
    <row r="6" spans="1:7" ht="18" customHeight="1">
      <c r="A6" s="120" t="s">
        <v>6</v>
      </c>
      <c r="B6" s="121"/>
      <c r="C6" s="122"/>
      <c r="D6" s="123" t="s">
        <v>7</v>
      </c>
      <c r="E6" s="124"/>
      <c r="F6" s="124"/>
      <c r="G6" s="125"/>
    </row>
    <row r="7" spans="1:7" ht="45" customHeight="1">
      <c r="A7" s="120" t="s">
        <v>8</v>
      </c>
      <c r="B7" s="121"/>
      <c r="C7" s="122"/>
      <c r="D7" s="123" t="s">
        <v>220</v>
      </c>
      <c r="E7" s="124"/>
      <c r="F7" s="124"/>
      <c r="G7" s="125"/>
    </row>
    <row r="8" spans="1:7" ht="18" customHeight="1">
      <c r="A8" s="120" t="s">
        <v>9</v>
      </c>
      <c r="B8" s="121"/>
      <c r="C8" s="122"/>
      <c r="D8" s="123" t="s">
        <v>10</v>
      </c>
      <c r="E8" s="124"/>
      <c r="F8" s="124"/>
      <c r="G8" s="125"/>
    </row>
    <row r="9" spans="1:7" ht="18" customHeight="1">
      <c r="A9" s="126" t="s">
        <v>11</v>
      </c>
      <c r="B9" s="126"/>
      <c r="C9" s="126"/>
      <c r="D9" s="126"/>
      <c r="E9" s="126"/>
      <c r="F9" s="126"/>
      <c r="G9" s="126"/>
    </row>
    <row r="10" spans="1:7" ht="18" customHeight="1">
      <c r="A10" s="98" t="s">
        <v>12</v>
      </c>
      <c r="B10" s="99"/>
      <c r="C10" s="99"/>
      <c r="D10" s="99"/>
      <c r="E10" s="99"/>
      <c r="F10" s="99"/>
      <c r="G10" s="100"/>
    </row>
    <row r="11" spans="1:7" ht="18" customHeight="1">
      <c r="A11" s="128" t="s">
        <v>13</v>
      </c>
      <c r="B11" s="129"/>
      <c r="C11" s="129"/>
      <c r="D11" s="129"/>
      <c r="E11" s="129"/>
      <c r="F11" s="129"/>
      <c r="G11" s="130"/>
    </row>
    <row r="12" spans="1:7" ht="18" customHeight="1">
      <c r="A12" s="131" t="s">
        <v>152</v>
      </c>
      <c r="B12" s="132"/>
      <c r="C12" s="132"/>
      <c r="D12" s="132"/>
      <c r="E12" s="132"/>
      <c r="F12" s="132"/>
      <c r="G12" s="133"/>
    </row>
    <row r="13" spans="1:7" ht="18" customHeight="1">
      <c r="A13" s="101" t="s">
        <v>15</v>
      </c>
      <c r="B13" s="102"/>
      <c r="C13" s="102"/>
      <c r="D13" s="102"/>
      <c r="E13" s="102"/>
      <c r="F13" s="102"/>
      <c r="G13" s="103"/>
    </row>
    <row r="14" spans="1:7" ht="18" customHeight="1">
      <c r="A14" s="104" t="s">
        <v>16</v>
      </c>
      <c r="B14" s="105"/>
      <c r="C14" s="106" t="s">
        <v>17</v>
      </c>
      <c r="D14" s="107"/>
      <c r="E14" s="107"/>
      <c r="F14" s="107"/>
      <c r="G14" s="108"/>
    </row>
    <row r="15" spans="1:7" ht="18" customHeight="1">
      <c r="A15" s="104" t="s">
        <v>18</v>
      </c>
      <c r="B15" s="105"/>
      <c r="C15" s="106" t="s">
        <v>19</v>
      </c>
      <c r="D15" s="107"/>
      <c r="E15" s="107"/>
      <c r="F15" s="107"/>
      <c r="G15" s="108"/>
    </row>
    <row r="16" spans="1:7" ht="18" customHeight="1">
      <c r="A16" s="104" t="s">
        <v>20</v>
      </c>
      <c r="B16" s="105"/>
      <c r="C16" s="106" t="s">
        <v>159</v>
      </c>
      <c r="D16" s="107"/>
      <c r="E16" s="107"/>
      <c r="F16" s="107"/>
      <c r="G16" s="108"/>
    </row>
    <row r="17" spans="1:7" ht="18" customHeight="1">
      <c r="A17" s="104" t="s">
        <v>21</v>
      </c>
      <c r="B17" s="105"/>
      <c r="C17" s="106" t="s">
        <v>22</v>
      </c>
      <c r="D17" s="107"/>
      <c r="E17" s="107"/>
      <c r="F17" s="107"/>
      <c r="G17" s="108"/>
    </row>
    <row r="18" spans="1:7" ht="18" customHeight="1">
      <c r="A18" s="126" t="s">
        <v>23</v>
      </c>
      <c r="B18" s="126"/>
      <c r="C18" s="127"/>
      <c r="D18" s="127"/>
      <c r="E18" s="127"/>
      <c r="F18" s="127"/>
      <c r="G18" s="127"/>
    </row>
    <row r="19" spans="1:7" ht="15" customHeight="1">
      <c r="A19" s="112"/>
      <c r="B19" s="113"/>
      <c r="C19" s="113"/>
      <c r="D19" s="114"/>
      <c r="E19" s="3" t="s">
        <v>24</v>
      </c>
      <c r="F19" s="3" t="s">
        <v>25</v>
      </c>
      <c r="G19" s="3" t="s">
        <v>26</v>
      </c>
    </row>
    <row r="20" spans="1:7" ht="15" customHeight="1">
      <c r="A20" s="115"/>
      <c r="B20" s="116"/>
      <c r="C20" s="116"/>
      <c r="D20" s="117"/>
      <c r="E20" s="4" t="s">
        <v>27</v>
      </c>
      <c r="F20" s="4" t="s">
        <v>27</v>
      </c>
      <c r="G20" s="4" t="s">
        <v>28</v>
      </c>
    </row>
    <row r="21" spans="1:7" ht="15" customHeight="1">
      <c r="A21" s="109" t="s">
        <v>29</v>
      </c>
      <c r="B21" s="110"/>
      <c r="C21" s="110"/>
      <c r="D21" s="111"/>
      <c r="E21" s="5">
        <f>'E004'!B17</f>
        <v>69.417699</v>
      </c>
      <c r="F21" s="5">
        <f>'E004'!C17</f>
        <v>70.15336236</v>
      </c>
      <c r="G21" s="37">
        <f>F21/E21</f>
        <v>1.0105976338973726</v>
      </c>
    </row>
    <row r="22" spans="1:7" ht="15" customHeight="1">
      <c r="A22" s="109" t="s">
        <v>30</v>
      </c>
      <c r="B22" s="110"/>
      <c r="C22" s="110"/>
      <c r="D22" s="111"/>
      <c r="E22" s="5">
        <f>'E004'!B18</f>
        <v>70.15336236</v>
      </c>
      <c r="F22" s="5">
        <f>'E004'!C18</f>
        <v>70.15336236</v>
      </c>
      <c r="G22" s="37">
        <f>F22/E22</f>
        <v>1</v>
      </c>
    </row>
    <row r="23" spans="1:7" ht="15" customHeight="1">
      <c r="A23" s="101" t="s">
        <v>31</v>
      </c>
      <c r="B23" s="102"/>
      <c r="C23" s="102"/>
      <c r="D23" s="102"/>
      <c r="E23" s="102"/>
      <c r="F23" s="102"/>
      <c r="G23" s="103"/>
    </row>
    <row r="24" spans="1:7" ht="15" customHeight="1">
      <c r="A24" s="101" t="s">
        <v>32</v>
      </c>
      <c r="B24" s="102"/>
      <c r="C24" s="102"/>
      <c r="D24" s="102"/>
      <c r="E24" s="102"/>
      <c r="F24" s="102"/>
      <c r="G24" s="103"/>
    </row>
    <row r="25" spans="1:7" s="31" customFormat="1" ht="18">
      <c r="A25" s="146" t="s">
        <v>33</v>
      </c>
      <c r="B25" s="146"/>
      <c r="C25" s="146"/>
      <c r="D25" s="146"/>
      <c r="E25" s="146"/>
      <c r="F25" s="146" t="s">
        <v>34</v>
      </c>
      <c r="G25" s="146"/>
    </row>
    <row r="26" spans="1:7" s="31" customFormat="1" ht="15.75" customHeight="1">
      <c r="A26" s="96" t="s">
        <v>35</v>
      </c>
      <c r="B26" s="96" t="s">
        <v>36</v>
      </c>
      <c r="C26" s="96" t="s">
        <v>37</v>
      </c>
      <c r="D26" s="96" t="s">
        <v>38</v>
      </c>
      <c r="E26" s="96" t="s">
        <v>39</v>
      </c>
      <c r="F26" s="7" t="s">
        <v>40</v>
      </c>
      <c r="G26" s="9">
        <v>100</v>
      </c>
    </row>
    <row r="27" spans="1:7" s="31" customFormat="1" ht="18">
      <c r="A27" s="97"/>
      <c r="B27" s="97"/>
      <c r="C27" s="97"/>
      <c r="D27" s="97"/>
      <c r="E27" s="97"/>
      <c r="F27" s="7" t="s">
        <v>41</v>
      </c>
      <c r="G27" s="9">
        <v>100</v>
      </c>
    </row>
    <row r="28" spans="1:7" s="31" customFormat="1" ht="58.5" customHeight="1">
      <c r="A28" s="91" t="s">
        <v>192</v>
      </c>
      <c r="B28" s="91" t="s">
        <v>163</v>
      </c>
      <c r="C28" s="91" t="s">
        <v>164</v>
      </c>
      <c r="D28" s="93" t="s">
        <v>54</v>
      </c>
      <c r="E28" s="93" t="s">
        <v>52</v>
      </c>
      <c r="F28" s="10" t="s">
        <v>42</v>
      </c>
      <c r="G28" s="11">
        <v>102.67598333333333</v>
      </c>
    </row>
    <row r="29" spans="1:7" s="31" customFormat="1" ht="66" customHeight="1">
      <c r="A29" s="92"/>
      <c r="B29" s="92"/>
      <c r="C29" s="92"/>
      <c r="D29" s="94"/>
      <c r="E29" s="94"/>
      <c r="F29" s="10" t="s">
        <v>43</v>
      </c>
      <c r="G29" s="11">
        <f>+(G28/G26)*100</f>
        <v>102.67598333333335</v>
      </c>
    </row>
    <row r="30" spans="1:7" s="31" customFormat="1" ht="18">
      <c r="A30" s="158" t="s">
        <v>151</v>
      </c>
      <c r="B30" s="159"/>
      <c r="C30" s="159"/>
      <c r="D30" s="159"/>
      <c r="E30" s="159"/>
      <c r="F30" s="159"/>
      <c r="G30" s="160"/>
    </row>
    <row r="31" spans="1:7" s="31" customFormat="1" ht="18">
      <c r="A31" s="161" t="s">
        <v>33</v>
      </c>
      <c r="B31" s="162"/>
      <c r="C31" s="162"/>
      <c r="D31" s="162"/>
      <c r="E31" s="163"/>
      <c r="F31" s="161" t="s">
        <v>34</v>
      </c>
      <c r="G31" s="163"/>
    </row>
    <row r="32" spans="1:7" s="31" customFormat="1" ht="15.75" customHeight="1">
      <c r="A32" s="96" t="s">
        <v>35</v>
      </c>
      <c r="B32" s="96" t="s">
        <v>36</v>
      </c>
      <c r="C32" s="96" t="s">
        <v>37</v>
      </c>
      <c r="D32" s="96" t="s">
        <v>38</v>
      </c>
      <c r="E32" s="96" t="s">
        <v>39</v>
      </c>
      <c r="F32" s="7" t="s">
        <v>40</v>
      </c>
      <c r="G32" s="9">
        <v>100</v>
      </c>
    </row>
    <row r="33" spans="1:7" s="31" customFormat="1" ht="18">
      <c r="A33" s="97"/>
      <c r="B33" s="97"/>
      <c r="C33" s="97"/>
      <c r="D33" s="97"/>
      <c r="E33" s="97"/>
      <c r="F33" s="7" t="s">
        <v>41</v>
      </c>
      <c r="G33" s="9">
        <v>100</v>
      </c>
    </row>
    <row r="34" spans="1:7" s="31" customFormat="1" ht="53.25" customHeight="1">
      <c r="A34" s="91" t="s">
        <v>193</v>
      </c>
      <c r="B34" s="91" t="s">
        <v>206</v>
      </c>
      <c r="C34" s="91" t="s">
        <v>207</v>
      </c>
      <c r="D34" s="93" t="s">
        <v>150</v>
      </c>
      <c r="E34" s="93" t="s">
        <v>52</v>
      </c>
      <c r="F34" s="10" t="s">
        <v>42</v>
      </c>
      <c r="G34" s="11">
        <v>106.83666666666666</v>
      </c>
    </row>
    <row r="35" spans="1:7" s="31" customFormat="1" ht="53.25" customHeight="1">
      <c r="A35" s="92"/>
      <c r="B35" s="92"/>
      <c r="C35" s="92"/>
      <c r="D35" s="94"/>
      <c r="E35" s="94"/>
      <c r="F35" s="10" t="s">
        <v>43</v>
      </c>
      <c r="G35" s="11">
        <f>+(G34/G32)*100</f>
        <v>106.83666666666667</v>
      </c>
    </row>
    <row r="36" spans="1:7" s="31" customFormat="1" ht="18">
      <c r="A36" s="85" t="s">
        <v>44</v>
      </c>
      <c r="B36" s="85"/>
      <c r="C36" s="85"/>
      <c r="D36" s="85"/>
      <c r="E36" s="85"/>
      <c r="F36" s="85"/>
      <c r="G36" s="85"/>
    </row>
    <row r="37" spans="1:7" s="31" customFormat="1" ht="18">
      <c r="A37" s="95" t="s">
        <v>33</v>
      </c>
      <c r="B37" s="95"/>
      <c r="C37" s="95"/>
      <c r="D37" s="95"/>
      <c r="E37" s="95"/>
      <c r="F37" s="95" t="s">
        <v>34</v>
      </c>
      <c r="G37" s="95"/>
    </row>
    <row r="38" spans="1:7" s="31" customFormat="1" ht="18">
      <c r="A38" s="96" t="s">
        <v>35</v>
      </c>
      <c r="B38" s="96" t="s">
        <v>36</v>
      </c>
      <c r="C38" s="96" t="s">
        <v>37</v>
      </c>
      <c r="D38" s="96" t="s">
        <v>38</v>
      </c>
      <c r="E38" s="96" t="s">
        <v>39</v>
      </c>
      <c r="F38" s="7" t="s">
        <v>40</v>
      </c>
      <c r="G38" s="9">
        <v>100</v>
      </c>
    </row>
    <row r="39" spans="1:7" s="31" customFormat="1" ht="18">
      <c r="A39" s="97"/>
      <c r="B39" s="97"/>
      <c r="C39" s="97"/>
      <c r="D39" s="97"/>
      <c r="E39" s="97"/>
      <c r="F39" s="7" t="s">
        <v>41</v>
      </c>
      <c r="G39" s="9">
        <v>100</v>
      </c>
    </row>
    <row r="40" spans="1:7" s="31" customFormat="1" ht="34.5" customHeight="1">
      <c r="A40" s="91" t="s">
        <v>208</v>
      </c>
      <c r="B40" s="91" t="s">
        <v>209</v>
      </c>
      <c r="C40" s="91" t="s">
        <v>210</v>
      </c>
      <c r="D40" s="93" t="s">
        <v>150</v>
      </c>
      <c r="E40" s="93" t="s">
        <v>156</v>
      </c>
      <c r="F40" s="10" t="s">
        <v>42</v>
      </c>
      <c r="G40" s="11">
        <v>99.30833333333334</v>
      </c>
    </row>
    <row r="41" spans="1:7" s="31" customFormat="1" ht="34.5" customHeight="1">
      <c r="A41" s="92"/>
      <c r="B41" s="92"/>
      <c r="C41" s="92"/>
      <c r="D41" s="94"/>
      <c r="E41" s="94"/>
      <c r="F41" s="10" t="s">
        <v>43</v>
      </c>
      <c r="G41" s="11">
        <f>+(G40/G38)*100</f>
        <v>99.30833333333334</v>
      </c>
    </row>
    <row r="42" spans="1:7" s="31" customFormat="1" ht="18">
      <c r="A42" s="85" t="s">
        <v>45</v>
      </c>
      <c r="B42" s="85"/>
      <c r="C42" s="85"/>
      <c r="D42" s="85"/>
      <c r="E42" s="85"/>
      <c r="F42" s="85"/>
      <c r="G42" s="85"/>
    </row>
    <row r="43" spans="1:7" s="31" customFormat="1" ht="18">
      <c r="A43" s="95" t="s">
        <v>33</v>
      </c>
      <c r="B43" s="95"/>
      <c r="C43" s="95"/>
      <c r="D43" s="95"/>
      <c r="E43" s="95"/>
      <c r="F43" s="95" t="s">
        <v>34</v>
      </c>
      <c r="G43" s="95"/>
    </row>
    <row r="44" spans="1:7" s="31" customFormat="1" ht="18">
      <c r="A44" s="96" t="s">
        <v>35</v>
      </c>
      <c r="B44" s="96" t="s">
        <v>36</v>
      </c>
      <c r="C44" s="96" t="s">
        <v>37</v>
      </c>
      <c r="D44" s="96" t="s">
        <v>38</v>
      </c>
      <c r="E44" s="96" t="s">
        <v>39</v>
      </c>
      <c r="F44" s="7" t="s">
        <v>40</v>
      </c>
      <c r="G44" s="9">
        <v>100</v>
      </c>
    </row>
    <row r="45" spans="1:7" s="31" customFormat="1" ht="18">
      <c r="A45" s="97"/>
      <c r="B45" s="97"/>
      <c r="C45" s="97"/>
      <c r="D45" s="97"/>
      <c r="E45" s="97"/>
      <c r="F45" s="7" t="s">
        <v>41</v>
      </c>
      <c r="G45" s="9">
        <v>100</v>
      </c>
    </row>
    <row r="46" spans="1:7" s="31" customFormat="1" ht="42" customHeight="1">
      <c r="A46" s="91" t="s">
        <v>208</v>
      </c>
      <c r="B46" s="91" t="s">
        <v>211</v>
      </c>
      <c r="C46" s="91" t="s">
        <v>212</v>
      </c>
      <c r="D46" s="93" t="s">
        <v>150</v>
      </c>
      <c r="E46" s="93" t="s">
        <v>156</v>
      </c>
      <c r="F46" s="10" t="s">
        <v>42</v>
      </c>
      <c r="G46" s="11">
        <v>106.82888095238094</v>
      </c>
    </row>
    <row r="47" spans="1:7" s="31" customFormat="1" ht="27">
      <c r="A47" s="92"/>
      <c r="B47" s="92"/>
      <c r="C47" s="92"/>
      <c r="D47" s="94"/>
      <c r="E47" s="94"/>
      <c r="F47" s="10" t="s">
        <v>43</v>
      </c>
      <c r="G47" s="11">
        <f>+(G46/G44)*100</f>
        <v>106.82888095238094</v>
      </c>
    </row>
    <row r="48" spans="1:7" s="31" customFormat="1" ht="18">
      <c r="A48" s="85" t="s">
        <v>46</v>
      </c>
      <c r="B48" s="85"/>
      <c r="C48" s="85"/>
      <c r="D48" s="85"/>
      <c r="E48" s="85"/>
      <c r="F48" s="85"/>
      <c r="G48" s="85"/>
    </row>
    <row r="49" spans="1:7" s="31" customFormat="1" ht="24.75" customHeight="1">
      <c r="A49" s="145" t="str">
        <f>+A28</f>
        <v>Suma ponderada del avance del cumplimiento de las unidades administrativas por Objetivo Estratégico.</v>
      </c>
      <c r="B49" s="145"/>
      <c r="C49" s="145"/>
      <c r="D49" s="145"/>
      <c r="E49" s="145"/>
      <c r="F49" s="145"/>
      <c r="G49" s="145"/>
    </row>
    <row r="50" spans="1:7" s="12" customFormat="1" ht="24.75" customHeight="1">
      <c r="A50" s="73" t="s">
        <v>56</v>
      </c>
      <c r="B50" s="164" t="s">
        <v>213</v>
      </c>
      <c r="C50" s="165"/>
      <c r="D50" s="165"/>
      <c r="E50" s="165"/>
      <c r="F50" s="165"/>
      <c r="G50" s="166"/>
    </row>
    <row r="51" spans="1:7" s="31" customFormat="1" ht="24.75" customHeight="1">
      <c r="A51" s="74"/>
      <c r="B51" s="167"/>
      <c r="C51" s="168"/>
      <c r="D51" s="168"/>
      <c r="E51" s="168"/>
      <c r="F51" s="168"/>
      <c r="G51" s="169"/>
    </row>
    <row r="52" spans="1:7" s="31" customFormat="1" ht="41.25" customHeight="1">
      <c r="A52" s="87"/>
      <c r="B52" s="170"/>
      <c r="C52" s="171"/>
      <c r="D52" s="171"/>
      <c r="E52" s="171"/>
      <c r="F52" s="171"/>
      <c r="G52" s="172"/>
    </row>
    <row r="53" spans="1:7" s="31" customFormat="1" ht="24.75" customHeight="1">
      <c r="A53" s="8" t="s">
        <v>48</v>
      </c>
      <c r="B53" s="141"/>
      <c r="C53" s="141"/>
      <c r="D53" s="141"/>
      <c r="E53" s="141"/>
      <c r="F53" s="141"/>
      <c r="G53" s="141"/>
    </row>
    <row r="54" spans="1:7" s="31" customFormat="1" ht="24.75" customHeight="1">
      <c r="A54" s="145" t="str">
        <f>+A34</f>
        <v>Promedio del avance de cumplimiento de las unidades administrativas alineadas al Objetivo Estratégico Tres a nivel Propósito.</v>
      </c>
      <c r="B54" s="145"/>
      <c r="C54" s="145"/>
      <c r="D54" s="145"/>
      <c r="E54" s="145"/>
      <c r="F54" s="145"/>
      <c r="G54" s="145"/>
    </row>
    <row r="55" spans="1:7" s="12" customFormat="1" ht="24.75" customHeight="1">
      <c r="A55" s="73" t="s">
        <v>56</v>
      </c>
      <c r="B55" s="164" t="s">
        <v>214</v>
      </c>
      <c r="C55" s="165"/>
      <c r="D55" s="165"/>
      <c r="E55" s="165"/>
      <c r="F55" s="165"/>
      <c r="G55" s="166"/>
    </row>
    <row r="56" spans="1:7" s="31" customFormat="1" ht="24.75" customHeight="1">
      <c r="A56" s="74"/>
      <c r="B56" s="167"/>
      <c r="C56" s="168"/>
      <c r="D56" s="168"/>
      <c r="E56" s="168"/>
      <c r="F56" s="168"/>
      <c r="G56" s="169"/>
    </row>
    <row r="57" spans="1:7" s="31" customFormat="1" ht="24.75" customHeight="1">
      <c r="A57" s="87"/>
      <c r="B57" s="170"/>
      <c r="C57" s="171"/>
      <c r="D57" s="171"/>
      <c r="E57" s="171"/>
      <c r="F57" s="171"/>
      <c r="G57" s="172"/>
    </row>
    <row r="58" spans="1:7" s="31" customFormat="1" ht="24.75" customHeight="1">
      <c r="A58" s="8" t="s">
        <v>48</v>
      </c>
      <c r="B58" s="141"/>
      <c r="C58" s="141"/>
      <c r="D58" s="141"/>
      <c r="E58" s="141"/>
      <c r="F58" s="141"/>
      <c r="G58" s="141"/>
    </row>
    <row r="59" spans="1:7" s="31" customFormat="1" ht="24.75" customHeight="1">
      <c r="A59" s="145" t="str">
        <f>+A40</f>
        <v>Promedio del avance del cumplimiento de la suma total de los procesos y/o acciones realizadas por las  unidades administrativas alineadas al cumplimiento del Objetivo Estratégico Cuatro</v>
      </c>
      <c r="B59" s="145"/>
      <c r="C59" s="145"/>
      <c r="D59" s="145"/>
      <c r="E59" s="145"/>
      <c r="F59" s="145"/>
      <c r="G59" s="145"/>
    </row>
    <row r="60" spans="1:7" s="12" customFormat="1" ht="24.75" customHeight="1">
      <c r="A60" s="73" t="s">
        <v>56</v>
      </c>
      <c r="B60" s="164" t="s">
        <v>215</v>
      </c>
      <c r="C60" s="165"/>
      <c r="D60" s="165"/>
      <c r="E60" s="165"/>
      <c r="F60" s="165"/>
      <c r="G60" s="166"/>
    </row>
    <row r="61" spans="1:7" s="31" customFormat="1" ht="24.75" customHeight="1">
      <c r="A61" s="74"/>
      <c r="B61" s="167"/>
      <c r="C61" s="168"/>
      <c r="D61" s="168"/>
      <c r="E61" s="168"/>
      <c r="F61" s="168"/>
      <c r="G61" s="169"/>
    </row>
    <row r="62" spans="1:7" s="31" customFormat="1" ht="144.75" customHeight="1">
      <c r="A62" s="87"/>
      <c r="B62" s="170"/>
      <c r="C62" s="171"/>
      <c r="D62" s="171"/>
      <c r="E62" s="171"/>
      <c r="F62" s="171"/>
      <c r="G62" s="172"/>
    </row>
    <row r="63" spans="1:7" s="31" customFormat="1" ht="24.75" customHeight="1">
      <c r="A63" s="8" t="s">
        <v>48</v>
      </c>
      <c r="B63" s="141"/>
      <c r="C63" s="141"/>
      <c r="D63" s="141"/>
      <c r="E63" s="141"/>
      <c r="F63" s="141"/>
      <c r="G63" s="141"/>
    </row>
    <row r="64" spans="1:7" s="31" customFormat="1" ht="24.75" customHeight="1">
      <c r="A64" s="145" t="str">
        <f>A46</f>
        <v>Promedio del avance del cumplimiento de la suma total de los procesos y/o acciones realizadas por las  unidades administrativas alineadas al cumplimiento del Objetivo Estratégico Cuatro</v>
      </c>
      <c r="B64" s="145"/>
      <c r="C64" s="145"/>
      <c r="D64" s="145"/>
      <c r="E64" s="145"/>
      <c r="F64" s="145"/>
      <c r="G64" s="145"/>
    </row>
    <row r="65" spans="1:7" s="12" customFormat="1" ht="24.75" customHeight="1">
      <c r="A65" s="73" t="s">
        <v>56</v>
      </c>
      <c r="B65" s="164" t="s">
        <v>216</v>
      </c>
      <c r="C65" s="165"/>
      <c r="D65" s="165"/>
      <c r="E65" s="165"/>
      <c r="F65" s="165"/>
      <c r="G65" s="166"/>
    </row>
    <row r="66" spans="1:7" s="31" customFormat="1" ht="24.75" customHeight="1">
      <c r="A66" s="74"/>
      <c r="B66" s="167"/>
      <c r="C66" s="168"/>
      <c r="D66" s="168"/>
      <c r="E66" s="168"/>
      <c r="F66" s="168"/>
      <c r="G66" s="169"/>
    </row>
    <row r="67" spans="1:7" s="31" customFormat="1" ht="96.75" customHeight="1">
      <c r="A67" s="87"/>
      <c r="B67" s="170"/>
      <c r="C67" s="171"/>
      <c r="D67" s="171"/>
      <c r="E67" s="171"/>
      <c r="F67" s="171"/>
      <c r="G67" s="172"/>
    </row>
    <row r="68" spans="1:7" ht="18">
      <c r="A68" s="85" t="s">
        <v>49</v>
      </c>
      <c r="B68" s="85"/>
      <c r="C68" s="85"/>
      <c r="D68" s="85"/>
      <c r="E68" s="85"/>
      <c r="F68" s="85"/>
      <c r="G68" s="85"/>
    </row>
    <row r="69" spans="1:7" ht="18">
      <c r="A69" s="145" t="s">
        <v>50</v>
      </c>
      <c r="B69" s="145"/>
      <c r="C69" s="145"/>
      <c r="D69" s="145"/>
      <c r="E69" s="145"/>
      <c r="F69" s="145"/>
      <c r="G69" s="145"/>
    </row>
    <row r="70" spans="1:7" ht="25.5" customHeight="1">
      <c r="A70" s="173" t="s">
        <v>160</v>
      </c>
      <c r="B70" s="173"/>
      <c r="C70" s="173"/>
      <c r="D70" s="173"/>
      <c r="E70" s="173"/>
      <c r="F70" s="173"/>
      <c r="G70" s="173"/>
    </row>
  </sheetData>
  <sheetProtection/>
  <mergeCells count="102">
    <mergeCell ref="A49:G49"/>
    <mergeCell ref="A50:A52"/>
    <mergeCell ref="B50:G52"/>
    <mergeCell ref="B53:G53"/>
    <mergeCell ref="A54:G54"/>
    <mergeCell ref="A55:A57"/>
    <mergeCell ref="B55:G57"/>
    <mergeCell ref="A69:G69"/>
    <mergeCell ref="A70:G70"/>
    <mergeCell ref="B58:G58"/>
    <mergeCell ref="A59:G59"/>
    <mergeCell ref="A60:A62"/>
    <mergeCell ref="B60:G62"/>
    <mergeCell ref="B63:G63"/>
    <mergeCell ref="A64:G64"/>
    <mergeCell ref="A65:A67"/>
    <mergeCell ref="B65:G67"/>
    <mergeCell ref="A68:G68"/>
    <mergeCell ref="A38:A39"/>
    <mergeCell ref="B38:B39"/>
    <mergeCell ref="C38:C39"/>
    <mergeCell ref="D38:D39"/>
    <mergeCell ref="E38:E39"/>
    <mergeCell ref="A36:G36"/>
    <mergeCell ref="A37:E37"/>
    <mergeCell ref="F37:G37"/>
    <mergeCell ref="A34:A35"/>
    <mergeCell ref="B34:B35"/>
    <mergeCell ref="C34:C35"/>
    <mergeCell ref="D34:D35"/>
    <mergeCell ref="E34:E35"/>
    <mergeCell ref="A28:A29"/>
    <mergeCell ref="B28:B29"/>
    <mergeCell ref="C28:C29"/>
    <mergeCell ref="D28:D29"/>
    <mergeCell ref="E28:E29"/>
    <mergeCell ref="A30:G30"/>
    <mergeCell ref="A31:E31"/>
    <mergeCell ref="F31:G31"/>
    <mergeCell ref="A32:A33"/>
    <mergeCell ref="B32:B33"/>
    <mergeCell ref="C32:C33"/>
    <mergeCell ref="D32:D33"/>
    <mergeCell ref="E32:E33"/>
    <mergeCell ref="A23:G23"/>
    <mergeCell ref="A24:G24"/>
    <mergeCell ref="A25:E25"/>
    <mergeCell ref="F25:G25"/>
    <mergeCell ref="A26:A27"/>
    <mergeCell ref="B26:B27"/>
    <mergeCell ref="C26:C27"/>
    <mergeCell ref="D26:D27"/>
    <mergeCell ref="E26:E27"/>
    <mergeCell ref="A18:G18"/>
    <mergeCell ref="A19:D20"/>
    <mergeCell ref="A21:D21"/>
    <mergeCell ref="A22:D22"/>
    <mergeCell ref="A6:C6"/>
    <mergeCell ref="D6:G6"/>
    <mergeCell ref="A7:C7"/>
    <mergeCell ref="D7:G7"/>
    <mergeCell ref="A8:C8"/>
    <mergeCell ref="D8:G8"/>
    <mergeCell ref="A10:G10"/>
    <mergeCell ref="A9:G9"/>
    <mergeCell ref="A13:G13"/>
    <mergeCell ref="A14:B14"/>
    <mergeCell ref="C14:G14"/>
    <mergeCell ref="A15:B15"/>
    <mergeCell ref="C15:G15"/>
    <mergeCell ref="A16:B16"/>
    <mergeCell ref="C16:G16"/>
    <mergeCell ref="A17:B17"/>
    <mergeCell ref="C17:G17"/>
    <mergeCell ref="A1:C1"/>
    <mergeCell ref="D1:G1"/>
    <mergeCell ref="A11:G11"/>
    <mergeCell ref="A12:G12"/>
    <mergeCell ref="A3:G3"/>
    <mergeCell ref="A4:C4"/>
    <mergeCell ref="D4:G4"/>
    <mergeCell ref="A5:C5"/>
    <mergeCell ref="D5:G5"/>
    <mergeCell ref="A40:A41"/>
    <mergeCell ref="B40:B41"/>
    <mergeCell ref="C40:C41"/>
    <mergeCell ref="D40:D41"/>
    <mergeCell ref="E40:E41"/>
    <mergeCell ref="A42:G42"/>
    <mergeCell ref="A43:E43"/>
    <mergeCell ref="F43:G43"/>
    <mergeCell ref="A48:G48"/>
    <mergeCell ref="A44:A45"/>
    <mergeCell ref="B44:B45"/>
    <mergeCell ref="C44:C45"/>
    <mergeCell ref="D44:D45"/>
    <mergeCell ref="E44:E45"/>
    <mergeCell ref="A46:A47"/>
    <mergeCell ref="B46:B47"/>
    <mergeCell ref="C46:C47"/>
    <mergeCell ref="D46:D47"/>
    <mergeCell ref="E46:E47"/>
  </mergeCells>
  <printOptions/>
  <pageMargins left="0.7" right="0.7" top="0.75" bottom="0.75" header="0.3" footer="0.3"/>
  <pageSetup fitToHeight="1" fitToWidth="1" horizontalDpi="600" verticalDpi="600" orientation="portrait" paperSize="142" scale="3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Karina Zamudio Flores</dc:creator>
  <cp:keywords/>
  <dc:description/>
  <cp:lastModifiedBy>Arturo Bañuelas Gallardo</cp:lastModifiedBy>
  <dcterms:created xsi:type="dcterms:W3CDTF">2020-02-21T01:26:46Z</dcterms:created>
  <dcterms:modified xsi:type="dcterms:W3CDTF">2023-03-15T21:51:15Z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