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activeTab="0"/>
  </bookViews>
  <sheets>
    <sheet name="reportados" sheetId="1" r:id="rId1"/>
  </sheets>
  <externalReferences>
    <externalReference r:id="rId4"/>
    <externalReference r:id="rId5"/>
    <externalReference r:id="rId6"/>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10">'[1]orden y consecutivo'!$A$2:$C$701</definedName>
    <definedName name="actos2">'[2]orden y consecutivo'!$A$2:$C$669</definedName>
    <definedName name="_xlnm.Print_Area" localSheetId="0">'reportados'!$B$1:$V$456</definedName>
    <definedName name="FIDUCIARIO">#REF!</definedName>
    <definedName name="fiduciario1">#REF!</definedName>
    <definedName name="fiduciario10">#REF!</definedName>
    <definedName name="FIDUCIARIOS">#REF!</definedName>
    <definedName name="fiduciarios1">#REF!</definedName>
    <definedName name="fiduciarios10">#REF!</definedName>
    <definedName name="opc_1">'[3]Listas'!$A$1:$A$2</definedName>
    <definedName name="opc_2">'[3]Listas'!$B$1:$B$3</definedName>
    <definedName name="opc_3">'[3]Listas'!$C$1:$C$2</definedName>
    <definedName name="_xlnm.Print_Titles" localSheetId="0">'reportados'!$1:$4</definedName>
    <definedName name="w">#REF!</definedName>
  </definedNames>
  <calcPr fullCalcOnLoad="1"/>
</workbook>
</file>

<file path=xl/sharedStrings.xml><?xml version="1.0" encoding="utf-8"?>
<sst xmlns="http://schemas.openxmlformats.org/spreadsheetml/2006/main" count="4985" uniqueCount="1948">
  <si>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</si>
  <si>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</si>
  <si>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</si>
  <si>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</si>
  <si>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</si>
  <si>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</si>
  <si>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</si>
  <si>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</si>
  <si>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</si>
  <si>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</si>
  <si>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</si>
  <si>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</si>
  <si>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</si>
  <si>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</si>
  <si>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</si>
  <si>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MANDATOS FUSIÓN Y LIQUIDACIÓN (FONEP, FIDEIN, PAI)</t>
  </si>
  <si>
    <t>ADMINISTRACIÓN DE CARTERAS CREDITICIAS.</t>
  </si>
  <si>
    <t>PRIVADO</t>
  </si>
  <si>
    <t>FIDEICOMISO No. 2103.- CUAUHTEMOC - OSIRIS</t>
  </si>
  <si>
    <t>FONDO DE PENSIONES Y PRIMAS DE ANTIGÜEDAD DE NAFIN</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</si>
  <si>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</si>
  <si>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</si>
  <si>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</si>
  <si>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</si>
  <si>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</si>
  <si>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</si>
  <si>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199906GON00907</t>
  </si>
  <si>
    <t>200809J0U01482</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</si>
  <si>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</si>
  <si>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</si>
  <si>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</si>
  <si>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</si>
  <si>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</si>
  <si>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</si>
  <si>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</si>
  <si>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</si>
  <si>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</si>
  <si>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</si>
  <si>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</si>
  <si>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</si>
  <si>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</si>
  <si>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</si>
  <si>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</si>
  <si>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</si>
  <si>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</si>
  <si>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</si>
  <si>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</si>
  <si>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</si>
  <si>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</si>
  <si>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</si>
  <si>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</si>
  <si>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</si>
  <si>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</si>
  <si>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</si>
  <si>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</si>
  <si>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</si>
  <si>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</si>
  <si>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</si>
  <si>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</si>
  <si>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</si>
  <si>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</si>
  <si>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</si>
  <si>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FIDEICOMISO PARA COADYUVAR AL DESARROLLO DE LAS ENTIDADES FEDERATIVAS Y MUNICIPIOS (FIDEM)</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</si>
  <si>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</si>
  <si>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</si>
  <si>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</si>
  <si>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ANÁLOGO</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</si>
  <si>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</si>
  <si>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</si>
  <si>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</si>
  <si>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</si>
  <si>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</si>
  <si>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</si>
  <si>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</si>
  <si>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</si>
  <si>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</si>
  <si>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</si>
  <si>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</si>
  <si>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</si>
  <si>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</si>
  <si>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</si>
  <si>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</si>
  <si>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</si>
  <si>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</si>
  <si>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</si>
  <si>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</si>
  <si>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</si>
  <si>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</si>
  <si>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</si>
  <si>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</si>
  <si>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</si>
  <si>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</si>
  <si>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</si>
  <si>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</si>
  <si>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</si>
  <si>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</si>
  <si>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</si>
  <si>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</si>
  <si>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</si>
  <si>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</si>
  <si>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</si>
  <si>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</si>
  <si>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</si>
  <si>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</si>
  <si>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</si>
  <si>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</si>
  <si>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</si>
  <si>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</si>
  <si>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</si>
  <si>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</si>
  <si>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</si>
  <si>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</si>
  <si>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EL DESARROLLO REGIONAL NORESTE (FIDENOR-ESTE)</t>
  </si>
  <si>
    <t>MANDATO PARA EL ESTABLECIMIENTO DEL FONDO DE CONTINGENCIA DE LAS RME´S</t>
  </si>
  <si>
    <t>DIRECCIÓN GENERAL DE PROGRAMACIÓN, ORGANIZACIÓN Y PRESUPUESTO</t>
  </si>
  <si>
    <t>GOBIERNO DEL ESTADO DE OAXACA , FOMENTO SOCIAL BANAMEX, A. C.</t>
  </si>
  <si>
    <t>700011D00339</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</si>
  <si>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</si>
  <si>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</si>
  <si>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</si>
  <si>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</si>
  <si>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</si>
  <si>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</si>
  <si>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</si>
  <si>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</si>
  <si>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</si>
  <si>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</si>
  <si>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</si>
  <si>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</si>
  <si>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</si>
  <si>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</si>
  <si>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</si>
  <si>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</si>
  <si>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HAT</t>
  </si>
  <si>
    <t>FONDO DE CAPITALIZACIÓN E INVERSIÓN DEL SECTOR RURAL</t>
  </si>
  <si>
    <t>CONSEJO NACIONAL AGROPECUARIO, A. C.</t>
  </si>
  <si>
    <t>200706HAT01473</t>
  </si>
  <si>
    <t>FONDO DE INVERSIÓN DE CAPITAL EN AGRONEGOCIOS (FICA)</t>
  </si>
  <si>
    <t>BANRURAL</t>
  </si>
  <si>
    <t>GOBIERNO DEL ESTADO DE CAMPECHE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</si>
  <si>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</si>
  <si>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</si>
  <si>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</si>
  <si>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</si>
  <si>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</si>
  <si>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</si>
  <si>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</si>
  <si>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</si>
  <si>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</si>
  <si>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</si>
  <si>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</si>
  <si>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</si>
  <si>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</si>
  <si>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</si>
  <si>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</si>
  <si>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</si>
  <si>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</si>
  <si>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</si>
  <si>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</si>
  <si>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BANCO SANTANDER SERFIN S. A.</t>
  </si>
  <si>
    <t>ADMINISTRAR EL FONDO DEL FIDEICOMITENTE.</t>
  </si>
  <si>
    <t>200618T0K01453</t>
  </si>
  <si>
    <t>MANDATO</t>
  </si>
  <si>
    <t>3ANÁLOGO</t>
  </si>
  <si>
    <t>ESTABILIZACION PRESUPUESTARIA</t>
  </si>
  <si>
    <t>FIDEICOMISO PARA EL AHORRO DE ENERGÍA ELÉCTRICA</t>
  </si>
  <si>
    <t>INDUCIR Y PROMOVER EL USO RACIONAL DE ENERGÍA ELÉCTRICA</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</si>
  <si>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</si>
  <si>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</si>
  <si>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</si>
  <si>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</si>
  <si>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</si>
  <si>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</si>
  <si>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</si>
  <si>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</si>
  <si>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</si>
  <si>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</si>
  <si>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ESTABLECER UN FONDO AL CUAL SE APORTEN RECURSOS PARA SER DESTINADOS A PROGRAMAS QUE PROMUEVAN LA COMPETITIVIDAD DE LAS EXPORTACIONES MEXICANAS A DIVERSOS MERCADOS, MEDIANTE COBERTURA DE RIESGO POLITICO, RIESGO COMPRADOR Y GARANTIAS DE CREDITO.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</si>
  <si>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</si>
  <si>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</si>
  <si>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</si>
  <si>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</si>
  <si>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</si>
  <si>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</si>
  <si>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</si>
  <si>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</si>
  <si>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</si>
  <si>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</si>
  <si>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</si>
  <si>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</si>
  <si>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</si>
  <si>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</si>
  <si>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</si>
  <si>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</si>
  <si>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</si>
  <si>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</si>
  <si>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</si>
  <si>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</si>
  <si>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</si>
  <si>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</si>
  <si>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</si>
  <si>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</si>
  <si>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</si>
  <si>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</si>
  <si>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</si>
  <si>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</si>
  <si>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</si>
  <si>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</si>
  <si>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</si>
  <si>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MANDATO FIDUCIARIO DE INVERSION Y ADMON. APOYO FINANCIERO A FAVOR DEL FIDEICOMISO SINDICATURA DE PROMOTORA DEL VALLE DE MORELIA (PROVAM)</t>
  </si>
  <si>
    <t>UNIDAD DE PLANEACIÓN ECONÓMICA DE LA HACIENDA PÚBLICA</t>
  </si>
  <si>
    <t>UNIDAD DE BANCA DE DESARROLLO</t>
  </si>
  <si>
    <t>HIU</t>
  </si>
  <si>
    <t>700006HIU091</t>
  </si>
  <si>
    <t>MANDATO SHCP MEX. TEX DEVELOPMENT CORP.</t>
  </si>
  <si>
    <t>700006HIU151</t>
  </si>
  <si>
    <t>MANDATO EXTINTA COMISIÓN MONETARIA</t>
  </si>
  <si>
    <t>LA ADMINISTRACIÓN DE CRÉDITOS Y VALORES DE LA EXTINTA COMISIÓN MONETARIA.</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</si>
  <si>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</si>
  <si>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</si>
  <si>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</si>
  <si>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</si>
  <si>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</si>
  <si>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</si>
  <si>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</si>
  <si>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</si>
  <si>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</si>
  <si>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</si>
  <si>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FONDO MIXTO DE FOMENTO A LA INVESTIGACIÓN CIENTÍFICA Y TECNOLÓGICA CONACYT-GOBIERNO DEL ESTADO DE NUEVO LEÓN</t>
  </si>
  <si>
    <t>FOMENTAR LA CULTURA DE AHORRO DE LOS SERVIDORES PUBLICOS DE ESTRUCTURA DEL INACIPE, Y QUE EL SINDICATO Y EL INACIPE, COADYUVEN EN EL AHORRO DE LOS MISMOS CON APORTACIONES ECONOMICAS QUE SUMEN MAYORES PRODUCTOS FINANCIEROS EN BENEFICIO DE SUS TRABAJADORES.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</si>
  <si>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</si>
  <si>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</si>
  <si>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</si>
  <si>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</si>
  <si>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INSTITUTO NACIONAL DE ANTROPOLOGÍA E HISTORIA</t>
  </si>
  <si>
    <t>200111D0001132</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</si>
  <si>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</si>
  <si>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</si>
  <si>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</si>
  <si>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</si>
  <si>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</si>
  <si>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</si>
  <si>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</si>
  <si>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</si>
  <si>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</si>
  <si>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</si>
  <si>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</si>
  <si>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</si>
  <si>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</si>
  <si>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</si>
  <si>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</si>
  <si>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</si>
  <si>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</si>
  <si>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</si>
  <si>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</si>
  <si>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BANCO INBURSA, S.A., INSTITUCIÓN DE BANCA MÚLTIPLE, GRUPO FINANCIERO INBURSA, DIVISIÓN FIDUCIARIA</t>
  </si>
  <si>
    <t>GOBIERNO DEL ESTADO DE TAMAULIPAS</t>
  </si>
  <si>
    <t>CANACINTRA</t>
  </si>
  <si>
    <t>90Y</t>
  </si>
  <si>
    <t>CIATEQ, A.C. CENTRO DE TECNOLOGÍA AVANZADA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</si>
  <si>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</si>
  <si>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</si>
  <si>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</si>
  <si>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</si>
  <si>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</si>
  <si>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</si>
  <si>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</si>
  <si>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</si>
  <si>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</si>
  <si>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</si>
  <si>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</si>
  <si>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</si>
  <si>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</si>
  <si>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</si>
  <si>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</si>
  <si>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</si>
  <si>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</si>
  <si>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</si>
  <si>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</si>
  <si>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</si>
  <si>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</si>
  <si>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</si>
  <si>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</si>
  <si>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</si>
  <si>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</si>
  <si>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</si>
  <si>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</si>
  <si>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</si>
  <si>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</si>
  <si>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</si>
  <si>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</si>
  <si>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</si>
  <si>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</si>
  <si>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</si>
  <si>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</si>
  <si>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</si>
  <si>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</si>
  <si>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</si>
  <si>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</si>
  <si>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</si>
  <si>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</si>
  <si>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</si>
  <si>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</si>
  <si>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</si>
  <si>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</si>
  <si>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</si>
  <si>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</si>
  <si>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</si>
  <si>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</si>
  <si>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</si>
  <si>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</si>
  <si>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</si>
  <si>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</si>
  <si>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</si>
  <si>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</si>
  <si>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</si>
  <si>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</si>
  <si>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</si>
  <si>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</si>
  <si>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</si>
  <si>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</si>
  <si>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</si>
  <si>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</si>
  <si>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GOBIERNO DEL ESTADO DE NUEVO LEÓN</t>
  </si>
  <si>
    <t>GOBIERNO DEL ESTADO DE NAYARIT</t>
  </si>
  <si>
    <t>GOBIERNO DEL ESTADO DE JALISCO</t>
  </si>
  <si>
    <t>FONDO INSTITUCIONAL DEL CONACYT (FOINS)</t>
  </si>
  <si>
    <t>AUTOPISTAS DE CUOTA, S.A. DE C.V. Y CAPUFE ADHERENTE</t>
  </si>
  <si>
    <t>AUTOPISTAS DE CUOTA, S. A. DE C. V.</t>
  </si>
  <si>
    <t>FONDO DE PENSIONES BANCOMEXT</t>
  </si>
  <si>
    <t>PENSIONES</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</si>
  <si>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</si>
  <si>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</si>
  <si>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</si>
  <si>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</si>
  <si>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</si>
  <si>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</si>
  <si>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</si>
  <si>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</si>
  <si>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</si>
  <si>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</si>
  <si>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</si>
  <si>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</si>
  <si>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200511L8G1401</t>
  </si>
  <si>
    <t>FONDO PARA LOS TRABAJADORES POR PRIMA DE ANTIGÜEDAD DE EDUCAL</t>
  </si>
  <si>
    <t>PARA PAGO DE PRIMAS DE ANTIGÜEDAD A FAVOR DE LOS TRABAJADORES DE EDUCAL.</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</si>
  <si>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</si>
  <si>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</si>
  <si>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</si>
  <si>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</si>
  <si>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</si>
  <si>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</si>
  <si>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</si>
  <si>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</si>
  <si>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</si>
  <si>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</si>
  <si>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</si>
  <si>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</si>
  <si>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</si>
  <si>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</si>
  <si>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CONSTITUIR UN MECANISMO A TRAVES DEL CUAL SE REALICE LA ADMINISTRACION DE LOS RECURSOS PARA EL PAGO DE PENSIONES.</t>
  </si>
  <si>
    <t>ORGANIZACION, CONSTRUCCION Y VENTA DE HABITACIONES PARA TRABAJADORES AL SERVICIO DE FNM.</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</si>
  <si>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</si>
  <si>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</si>
  <si>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</si>
  <si>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</si>
  <si>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</si>
  <si>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</si>
  <si>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</si>
  <si>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</si>
  <si>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</si>
  <si>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</si>
  <si>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</si>
  <si>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</si>
  <si>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</si>
  <si>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</si>
  <si>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</si>
  <si>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</si>
  <si>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</si>
  <si>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</si>
  <si>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</si>
  <si>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</si>
  <si>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</si>
  <si>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</si>
  <si>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</si>
  <si>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HKA</t>
  </si>
  <si>
    <t>SERVICIO DE ADMINISTRACIÓN Y ENAJENACIÓN DE BIENES</t>
  </si>
  <si>
    <t>GARANTIZAR LA CONSTRUCCIÓN DE 159 CASAS PARA TRABAJADORES DEL FERROCARRIL DE SONORA-BAJA CALIFORNIA, SOBRE TERRENOS UBICADOS EN BENJAMÍN HILL, SON., Y EN MEXICALI, B.C.</t>
  </si>
  <si>
    <t>FIDEICOMISO DEL FONDO DE COBERTURA SOCIAL DE TELECOMUNICACIONES</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</si>
  <si>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</si>
  <si>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</si>
  <si>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</si>
  <si>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</si>
  <si>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</si>
  <si>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</si>
  <si>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</si>
  <si>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</si>
  <si>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</si>
  <si>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</si>
  <si>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</si>
  <si>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</si>
  <si>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</si>
  <si>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</si>
  <si>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</si>
  <si>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</si>
  <si>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</si>
  <si>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</si>
  <si>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</si>
  <si>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</si>
  <si>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</si>
  <si>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</si>
  <si>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MDC</t>
  </si>
  <si>
    <t>INSTITUTO MEXICANO DE CINEMATOGRAFÍA</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</si>
  <si>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</si>
  <si>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</si>
  <si>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</si>
  <si>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</si>
  <si>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</si>
  <si>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</si>
  <si>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</si>
  <si>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</si>
  <si>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</si>
  <si>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</si>
  <si>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</si>
  <si>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</si>
  <si>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</si>
  <si>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</si>
  <si>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</si>
  <si>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</si>
  <si>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</si>
  <si>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</si>
  <si>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</si>
  <si>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</si>
  <si>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</si>
  <si>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</si>
  <si>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</si>
  <si>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GOBIERNO DEL ESTADO DE TLAXCALA</t>
  </si>
  <si>
    <t>FONDO MIXTO DE FOMENTO A LA INVESTIGACIÓN CIENTÍFICA Y TECNOLÓGICA CONACYT-GOBIERNO DEL ESTADO DE TLAXCALA</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</si>
  <si>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</si>
  <si>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</si>
  <si>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</si>
  <si>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</si>
  <si>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</si>
  <si>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</si>
  <si>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</si>
  <si>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</si>
  <si>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ADMINISTRAR LOS RECURSOS QUE SE OBTENGA DE LA ENAJENACION DE TERRENOS NACIONALES Y DE LA VENTA O REGULARIZACION DE LA TENENCIA DE LA TIERRA EN LAS COLONIAS AGRICOLAS Y GANADERAS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</si>
  <si>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</si>
  <si>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</si>
  <si>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</si>
  <si>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</si>
  <si>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</si>
  <si>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</si>
  <si>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</si>
  <si>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</si>
  <si>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</si>
  <si>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</si>
  <si>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</si>
  <si>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</si>
  <si>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</si>
  <si>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</si>
  <si>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</si>
  <si>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</si>
  <si>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</si>
  <si>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</si>
  <si>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</si>
  <si>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</si>
  <si>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</si>
  <si>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</si>
  <si>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</si>
  <si>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</si>
  <si>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</si>
  <si>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</si>
  <si>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</si>
  <si>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</si>
  <si>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</si>
  <si>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</si>
  <si>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</si>
  <si>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</si>
  <si>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</si>
  <si>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</si>
  <si>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</si>
  <si>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</si>
  <si>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FID. 1327.- GOBIERNO FEDERAL, PROGRAMA DE VIVIENDA PARA MAGISTRADOS Y JUECES DEL PODER JUDICIAL FEDERAL</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</si>
  <si>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</si>
  <si>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</si>
  <si>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</si>
  <si>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</si>
  <si>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DESTINAR RECURSOS PARA PROYECTOS ESPECÍFICOS DE INVESTIGACIÓN, ASÍ COMO CUBRIR LOS GASTOS OCASIONADOS POR LA CREACIÓN Y MANTENIMIENTO DE INSTALACIONES DE INVESTIGACIÓN, SU EQUIPAMIENTO, ETC.</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</si>
  <si>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</si>
  <si>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</si>
  <si>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</si>
  <si>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</si>
  <si>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</si>
  <si>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</si>
  <si>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</si>
  <si>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</si>
  <si>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CÁMARA NACIONAL DE LAS INDUSTRIAS PESQUERA Y ACUÍCOLA</t>
  </si>
  <si>
    <t>700008H00133</t>
  </si>
  <si>
    <t>2ESTATAL</t>
  </si>
  <si>
    <t>INTERACCIONES</t>
  </si>
  <si>
    <t>OTRO</t>
  </si>
  <si>
    <t>FIDEICOMISO DE FOMENTO INDUSTRIAL LANFI</t>
  </si>
  <si>
    <t>GOBIERNO DEL ESTADO DE COAHUILA DE ZARAGOZA</t>
  </si>
  <si>
    <t>UNIDAD DE ASUNTOS INTERNACIONALES DE HACIENDA</t>
  </si>
  <si>
    <t>COMISIÓN NACIONAL DEL AGUA</t>
  </si>
  <si>
    <t>700006GIC189</t>
  </si>
  <si>
    <t>MAND. 1312.- JUICIO PROMOVIDO POR ICA VS INECEL DE LA REPUBLICA DE ECUADOR.</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</si>
  <si>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</si>
  <si>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</si>
  <si>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</si>
  <si>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</si>
  <si>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</si>
  <si>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</si>
  <si>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</si>
  <si>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</si>
  <si>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</si>
  <si>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</si>
  <si>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</si>
  <si>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</si>
  <si>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</si>
  <si>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</si>
  <si>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</si>
  <si>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</si>
  <si>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</si>
  <si>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</si>
  <si>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</si>
  <si>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</si>
  <si>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</si>
  <si>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</si>
  <si>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</si>
  <si>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</si>
  <si>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</si>
  <si>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</si>
  <si>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</si>
  <si>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</si>
  <si>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</si>
  <si>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</si>
  <si>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</si>
  <si>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</si>
  <si>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</si>
  <si>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</si>
  <si>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</si>
  <si>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</si>
  <si>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</si>
  <si>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</si>
  <si>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</si>
  <si>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</si>
  <si>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</si>
  <si>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</si>
  <si>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</si>
  <si>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</si>
  <si>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</si>
  <si>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</si>
  <si>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</si>
  <si>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</si>
  <si>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</si>
  <si>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</si>
  <si>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</si>
  <si>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</si>
  <si>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</si>
  <si>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</si>
  <si>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</si>
  <si>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</si>
  <si>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</si>
  <si>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</si>
  <si>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</si>
  <si>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</si>
  <si>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</si>
  <si>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</si>
  <si>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</si>
  <si>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</si>
  <si>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</si>
  <si>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</si>
  <si>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</si>
  <si>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</si>
  <si>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</si>
  <si>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</si>
  <si>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</si>
  <si>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</si>
  <si>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</si>
  <si>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</si>
  <si>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</si>
  <si>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</si>
  <si>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</si>
  <si>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</si>
  <si>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</si>
  <si>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</si>
  <si>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</si>
  <si>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</si>
  <si>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</si>
  <si>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</si>
  <si>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</si>
  <si>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</si>
  <si>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</si>
  <si>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</si>
  <si>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</si>
  <si>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</si>
  <si>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</si>
  <si>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</si>
  <si>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</si>
  <si>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</si>
  <si>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</si>
  <si>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</si>
  <si>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</si>
  <si>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</si>
  <si>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</si>
  <si>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199810K2O00734</t>
  </si>
  <si>
    <t>SCOTIABANK INVERLAT</t>
  </si>
  <si>
    <t>BBVA BANCOMER SERVICIOS</t>
  </si>
  <si>
    <t>BANAMEX</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</si>
  <si>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</si>
  <si>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</si>
  <si>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</si>
  <si>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</si>
  <si>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</si>
  <si>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</si>
  <si>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</si>
  <si>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</si>
  <si>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</si>
  <si>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</si>
  <si>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</si>
  <si>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</si>
  <si>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</si>
  <si>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</si>
  <si>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</si>
  <si>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</si>
  <si>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</si>
  <si>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</si>
  <si>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</si>
  <si>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</si>
  <si>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</si>
  <si>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</si>
  <si>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</si>
  <si>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</si>
  <si>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</si>
  <si>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</si>
  <si>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</si>
  <si>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</si>
  <si>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</si>
  <si>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</si>
  <si>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</si>
  <si>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</si>
  <si>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</si>
  <si>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</si>
  <si>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</si>
  <si>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</si>
  <si>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</si>
  <si>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</si>
  <si>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</si>
  <si>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</si>
  <si>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</si>
  <si>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</si>
  <si>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</si>
  <si>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</si>
  <si>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ECONOMÍA</t>
  </si>
  <si>
    <t>NACIONAL FINANCIERA, S.N.C.</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</si>
  <si>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</si>
  <si>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</si>
  <si>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</si>
  <si>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</si>
  <si>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</si>
  <si>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</si>
  <si>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</si>
  <si>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</si>
  <si>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</si>
  <si>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</si>
  <si>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</si>
  <si>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</si>
  <si>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</si>
  <si>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</si>
  <si>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</si>
  <si>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</si>
  <si>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</si>
  <si>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</si>
  <si>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</si>
  <si>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</si>
  <si>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</si>
  <si>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</si>
  <si>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</si>
  <si>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</si>
  <si>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</si>
  <si>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</si>
  <si>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</si>
  <si>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FONDO DE PENSIONES DE CONTRIBUCION DEFINIDA DE BANCOMEXT</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</si>
  <si>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</si>
  <si>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</si>
  <si>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</si>
  <si>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</si>
  <si>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</si>
  <si>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</si>
  <si>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</si>
  <si>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</si>
  <si>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SAN LUIS POTOSÍ</t>
  </si>
  <si>
    <t>FONDO MIXTO CONACYT-GOBIERNO DEL ESTADO DE SINALOA</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</si>
  <si>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</si>
  <si>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</si>
  <si>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</si>
  <si>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</si>
  <si>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</si>
  <si>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</si>
  <si>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</si>
  <si>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</si>
  <si>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</si>
  <si>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</si>
  <si>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</si>
  <si>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</si>
  <si>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</si>
  <si>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</si>
  <si>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</si>
  <si>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</si>
  <si>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</si>
  <si>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</si>
  <si>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</si>
  <si>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200111MDC01219</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</si>
  <si>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</si>
  <si>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</si>
  <si>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</si>
  <si>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</si>
  <si>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</si>
  <si>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</si>
  <si>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</si>
  <si>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</si>
  <si>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</si>
  <si>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</si>
  <si>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</si>
  <si>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</si>
  <si>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</si>
  <si>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</si>
  <si>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</si>
  <si>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</si>
  <si>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</si>
  <si>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</si>
  <si>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</si>
  <si>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</si>
  <si>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</si>
  <si>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</si>
  <si>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</si>
  <si>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</si>
  <si>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</si>
  <si>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</si>
  <si>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</si>
  <si>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</si>
  <si>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</si>
  <si>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</si>
  <si>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</si>
  <si>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</si>
  <si>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</si>
  <si>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</si>
  <si>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</si>
  <si>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</si>
  <si>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</si>
  <si>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</si>
  <si>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</si>
  <si>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</si>
  <si>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</si>
  <si>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</si>
  <si>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</si>
  <si>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CONSERVADURÍA DE PALACIO NACIONAL</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</si>
  <si>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</si>
  <si>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</si>
  <si>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</si>
  <si>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</si>
  <si>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</si>
  <si>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</si>
  <si>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</si>
  <si>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</si>
  <si>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</si>
  <si>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</si>
  <si>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</si>
  <si>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</si>
  <si>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</si>
  <si>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</si>
  <si>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200906HIU01516</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</si>
  <si>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</si>
  <si>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</si>
  <si>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</si>
  <si>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</si>
  <si>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</si>
  <si>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</si>
  <si>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</si>
  <si>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</si>
  <si>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</si>
  <si>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</si>
  <si>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</si>
  <si>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</si>
  <si>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</si>
  <si>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</si>
  <si>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</si>
  <si>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</si>
  <si>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</si>
  <si>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</si>
  <si>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</si>
  <si>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</si>
  <si>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</si>
  <si>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</si>
  <si>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</si>
  <si>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</si>
  <si>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</si>
  <si>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</si>
  <si>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</si>
  <si>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</si>
  <si>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</si>
  <si>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199806GIH00585</t>
  </si>
  <si>
    <t>M. 133.- FRACCIONAMIENTO AGUA HEDIONDA.</t>
  </si>
  <si>
    <t>ENAJENACIÓN DE 150 LOTES EN EL FRACCIONAMIENTO DE AGUA HEDIONDA, EN CUAUTLA, MORELOS.</t>
  </si>
  <si>
    <t>G1H</t>
  </si>
  <si>
    <t>BANCO NACIONAL DEL EJÉRCITO, FUERZA AÉREA Y ARMADA, S.N.C.</t>
  </si>
  <si>
    <t>JAG</t>
  </si>
  <si>
    <t>K2N</t>
  </si>
  <si>
    <t>EXPORTADORA DE SAL, S.A. DE C.V.</t>
  </si>
  <si>
    <t>HSBC</t>
  </si>
  <si>
    <t>199806HIU00582</t>
  </si>
  <si>
    <t>FONDO PARA LA PARTICIPACIÓN DE RIESGOS 11480</t>
  </si>
  <si>
    <t>199806HIU00721</t>
  </si>
  <si>
    <t>MARIO RENATO MENÉNDEZ RODRÍGUEZ 7997</t>
  </si>
  <si>
    <t>SERFIN</t>
  </si>
  <si>
    <t>FONDO MIXTO DE FOMENTO A LA INVESTIGACIÓN CIENTÍFICA Y TECNOLÓGICA CONACYT-GOBIERNO DEL ESTADO BAJA CALIFORNIA</t>
  </si>
  <si>
    <t>FONDO MIXTO DE FOMENTO A LA INVESTIGACIÓN CIENTÍFICA Y TECNOLÓGICA CONACYT-GOBIERNO DEL ESTADO DE BAJA CALIFORNIA SUR</t>
  </si>
  <si>
    <t>FONDO DE ESTABILIZACIÓN DE LOS INGRESOS DE LAS ENTIDADES FEDERATIVAS (FEIEF)</t>
  </si>
  <si>
    <t>COMISIÓN PARA LA REGULARIZACIÓN DE LA TENENCIA DE LA TIERRA</t>
  </si>
  <si>
    <t>700020VQX416</t>
  </si>
  <si>
    <t>FONDO DE AHORRO PARA LOS TRABAJADORES DE CORETT</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</si>
  <si>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</si>
  <si>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</si>
  <si>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</si>
  <si>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</si>
  <si>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</si>
  <si>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</si>
  <si>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</si>
  <si>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</si>
  <si>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</si>
  <si>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</si>
  <si>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</si>
  <si>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</si>
  <si>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199811L6L00875</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</si>
  <si>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</si>
  <si>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</si>
  <si>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</si>
  <si>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</si>
  <si>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</si>
  <si>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</si>
  <si>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</si>
  <si>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</si>
  <si>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</si>
  <si>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</si>
  <si>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</si>
  <si>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</si>
  <si>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</si>
  <si>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</si>
  <si>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</si>
  <si>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ADMINISTRAR LOS RECURSOS, A EFECTO DE QUE SE DESTINEN A FOMENTAR Y CANALIZAR APOYOS A ESTUDIOS Y PROYECTOS QUE HAYAN SIDO IDENTIFICADOS POR LOS FIDEICOMITENTES COMO DETONADORES DE DESARROLLO ECONOMICO Y SOCIAL DE LA MESO REGION SUR SURESTE DE MEXICO.</t>
  </si>
  <si>
    <t>FONDO MEXICANO PARA LA CONSERVACIÓN DE LA NATURALEZA</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</si>
  <si>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</si>
  <si>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</si>
  <si>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</si>
  <si>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</si>
  <si>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</si>
  <si>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</si>
  <si>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</si>
  <si>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</si>
  <si>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</si>
  <si>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</si>
  <si>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</si>
  <si>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</si>
  <si>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</si>
  <si>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</si>
  <si>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</si>
  <si>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</si>
  <si>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</si>
  <si>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</si>
  <si>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</si>
  <si>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</si>
  <si>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MANDATO DE ADMINISTRACION PARA RECOMPENSAS DE LA PROCURADURIA GENERAL DE LA REPUBLICA</t>
  </si>
  <si>
    <t>FONDO PARA LA TRANSICION ENERGETICA Y EL APROVECHAMIENTO SUSTENTABLE DE LA ENERGIA</t>
  </si>
  <si>
    <t>SECRETARÍA</t>
  </si>
  <si>
    <t>F00</t>
  </si>
  <si>
    <t>COMISIÓN NACIONAL DE ÁREAS NATURALES PROTEGIDAS</t>
  </si>
  <si>
    <t>FIDEICOMISO ANGELES VERDES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</si>
  <si>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</si>
  <si>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</si>
  <si>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</si>
  <si>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</si>
  <si>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</si>
  <si>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</si>
  <si>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</si>
  <si>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</si>
  <si>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</si>
  <si>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</si>
  <si>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</si>
  <si>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</si>
  <si>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</si>
  <si>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</si>
  <si>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</si>
  <si>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</si>
  <si>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</si>
  <si>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</si>
  <si>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</si>
  <si>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</si>
  <si>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201011L6I01529</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</si>
  <si>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</si>
  <si>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</si>
  <si>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</si>
  <si>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</si>
  <si>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</si>
  <si>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</si>
  <si>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</si>
  <si>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</si>
  <si>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</si>
  <si>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</si>
  <si>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</si>
  <si>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</si>
  <si>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</si>
  <si>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</si>
  <si>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</si>
  <si>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</si>
  <si>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</si>
  <si>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</si>
  <si>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</si>
  <si>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</si>
  <si>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</si>
  <si>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CIATEC, A.C. "CENTRO DE INNOVACIÓN APLICADA EN TECNOLOGÍAS COMPETITIVAS"</t>
  </si>
  <si>
    <t>REUNIR RECURSOS PARA EL DESARROLLO DE PROYECTOS DE ALTO IMPACTO PARA LA INDUSTRIA Y PARA LA MODERNIZACIÓN DE LAS INSTLACIONES INCLUYENDO SU EQUIPAMIENTO</t>
  </si>
  <si>
    <t>20113890X01544</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</si>
  <si>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</si>
  <si>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</si>
  <si>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</si>
  <si>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</si>
  <si>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</si>
  <si>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</si>
  <si>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</si>
  <si>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</si>
  <si>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</si>
  <si>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</si>
  <si>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</si>
  <si>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</si>
  <si>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</si>
  <si>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</si>
  <si>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</si>
  <si>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</si>
  <si>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$7,000,000.00   FECHA: 05/09/2006
OBSERVACIONES: A LA FECHA NO SE HAN PRESENTADO CASOS QUE HAYAN REQUERIDO LA APLICACIÓN DE LOS RECURSOS</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</si>
  <si>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</si>
  <si>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</si>
  <si>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</si>
  <si>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$20,000,000.00   FECHA: 07/12/2001
OBSERVACIONES: NINGUNA</t>
  </si>
  <si>
    <t>APORTACIÓN INICIAL:   MONTO: $3,069,000.00   FECHA: 05/05/2003
OBSERVACIONES: SIN COMENTARIOS</t>
  </si>
  <si>
    <t>APORTACIÓN INICIAL:   MONTO: $1.00   FECHA: 12/12/1963
OBSERVACIONES: NO SE APORTARON RECURSOS PÚBLICOS FEDERALES A ESTE FIDEICOMISO.</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</si>
  <si>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</si>
  <si>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</si>
  <si>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</si>
  <si>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</si>
  <si>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</si>
  <si>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</si>
  <si>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</si>
  <si>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</si>
  <si>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</si>
  <si>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</si>
  <si>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</si>
  <si>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</si>
  <si>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</si>
  <si>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</si>
  <si>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</si>
  <si>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</si>
  <si>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$14,000,000.00   FECHA: 25/08/1993
OBSERVACIONES: NINGUNA</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</si>
  <si>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</si>
  <si>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</si>
  <si>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</si>
  <si>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$10,000,000.00   FECHA: 15/08/2003
OBSERVACIONES: NINGUNA</t>
  </si>
  <si>
    <t>APORTACIÓN INICIAL:   MONTO: $5,000.00   FECHA: 28/11/2007
OBSERVACIONES: SIN OBSERVACIONES</t>
  </si>
  <si>
    <t>APORTACIÓN INICIAL:   MONTO: $150,000.00   FECHA: 04/08/1992
OBSERVACIONES: SIN OBSERVACIONES</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</si>
  <si>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</si>
  <si>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</si>
  <si>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</si>
  <si>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</si>
  <si>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</si>
  <si>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</si>
  <si>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</si>
  <si>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</si>
  <si>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</si>
  <si>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</si>
  <si>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</si>
  <si>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</si>
  <si>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</si>
  <si>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</si>
  <si>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</si>
  <si>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</si>
  <si>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</si>
  <si>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</si>
  <si>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</si>
  <si>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</si>
  <si>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$30,700,000.00   FECHA: 15/05/1991
OBSERVACIONES: .</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</si>
  <si>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</si>
  <si>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</si>
  <si>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</si>
  <si>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</si>
  <si>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</si>
  <si>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201209J0U01549</t>
  </si>
  <si>
    <t>SAN MARTÍN TEXMELUCAN-TLAXCALA-EL MOLINITO</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</si>
  <si>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</si>
  <si>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</si>
  <si>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$1,000.00   FECHA: 26/02/2009
OBSERVACIONES: .</t>
  </si>
  <si>
    <t>20123890X01553</t>
  </si>
  <si>
    <t>FONDO SECTORIAL DE INVESTIGACIÓN INIFED - CONACYT</t>
  </si>
  <si>
    <t>APORTACIÓN INICIAL:   MONTO: $319,752.10   FECHA: 19/12/2001
OBSERVACIONES: FOMENTAR EL AHORRO SISTEMÁTICO DE SUS TRABAJADORES QUE LES PERMITA, ADEMÁS DE ESTABLECER UN PATRIMONIO FAMILIAR</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</si>
  <si>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</si>
  <si>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</si>
  <si>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</si>
  <si>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</si>
  <si>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</si>
  <si>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</si>
  <si>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</si>
  <si>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</si>
  <si>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</si>
  <si>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</si>
  <si>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</si>
  <si>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</si>
  <si>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</si>
  <si>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</si>
  <si>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</si>
  <si>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</si>
  <si>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</si>
  <si>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</si>
  <si>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MANDATO PARA EL FONDO DE APOYO AL PROYECTO EN EL DISTRITO FEDERAL</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</si>
  <si>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</si>
  <si>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NO APLICA (SCOTIA INVERLAT CASA DE BOLSA, S.A. DE C.V.)</t>
  </si>
  <si>
    <t>APORTACIÓN INICIAL:   MONTO: $153,075,422.48   FECHA: 15/08/2008
OBSERVACIONES: -</t>
  </si>
  <si>
    <t>PRESIDENCIA</t>
  </si>
  <si>
    <t>RAMO /
        TIPO /
               ÁMBITO</t>
  </si>
  <si>
    <t>DESARROLLO AGRARIO, TERRITORIAL Y URBANO</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</si>
  <si>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</si>
  <si>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</si>
  <si>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</si>
  <si>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</si>
  <si>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</si>
  <si>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</si>
  <si>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</si>
  <si>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</si>
  <si>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</si>
  <si>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</si>
  <si>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</si>
  <si>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</si>
  <si>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</si>
  <si>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</si>
  <si>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DIRECCIÓN GENERAL DE PROMOCIÓN CULTURAL Y ACERVO PATRIMONIAL</t>
  </si>
  <si>
    <t>201206HAT01562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</si>
  <si>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</si>
  <si>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APORTACIÓN INICIAL:   MONTO: $91,064,699.28   FECHA: 31/12/1988
OBSERVACIONES: EL SALDO DE ESTOS MANDATOS NO SE INTEGRA POR ACTIVOS DISPONIBLES.</t>
  </si>
  <si>
    <t>COORDINACIÓN DE LA SOCIEDAD DE LA INFORMACIÓN Y EL CONOCIMIENTO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</si>
  <si>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</si>
  <si>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</si>
  <si>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</si>
  <si>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</si>
  <si>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</si>
  <si>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</si>
  <si>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</si>
  <si>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</si>
  <si>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CUBRIR LOS PAGOS QUE SE DERIVEN DE LOS PROCESOS DE DESINCORPORACIÓN DE ENTIDADES Y ADMINISTRAR BIENES.</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</si>
  <si>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</si>
  <si>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$1,384,492,717.41   FECHA: 01/03/1999
OBSERVACIONES: EL FIDEICOMISO QUE SE REPORTA NO SE ADHIERE A NINGUN PROGRAMA.</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</si>
  <si>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</si>
  <si>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</si>
  <si>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</si>
  <si>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</si>
  <si>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</si>
  <si>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</si>
  <si>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</si>
  <si>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</si>
  <si>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RJL</t>
  </si>
  <si>
    <t>INSTITUTO NACIONAL DE PESCA</t>
  </si>
  <si>
    <t>DIRECCIÓN GENERAL DE POLÍTICA DE TELECOMUNICACIONES Y DE RADIODIFUSIÓN</t>
  </si>
  <si>
    <t>F/21935-2</t>
  </si>
  <si>
    <t>CONCESIÓN OTORGADA A PARTICULAR POR EL GOBIERNO FEDERAL A TRAVÉS DE LA S.C.T. PARA LA CONSTRUCCIÓN, EXPLOTACIÓN, MANTENIMIENTO Y CONSERVACIÓN Y DEL TRAMO CARRETERO DE 250.0 KMS. DE LA CARRETERA KANTUNIL-CANCÚN.</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</si>
  <si>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</si>
  <si>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</si>
  <si>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</si>
  <si>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</si>
  <si>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</si>
  <si>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</si>
  <si>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</si>
  <si>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</si>
  <si>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ENTREGAR RECURSOS A LAS DEPENDENCIAS Y ENTIDADES FEDERALES PARA LAS OBRAS Y ACCIONES DE RECONSTRUCCIÓN QUE SON RESPONSABILIDAD DEL GOBIERNO FEDERAL POR LA OCURRENCIA DE DESASTRES NATURALES.</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</si>
  <si>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</si>
  <si>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</si>
  <si>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</si>
  <si>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</si>
  <si>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FIDEICOMISO 2003 "FONDO DE DESASTRES NATURALES"</t>
  </si>
  <si>
    <t>APORTACIÓN INICIAL:   MONTO: $46,980,846.00   FECHA: 28/03/1990
OBSERVACIONES: EL IMPORTE DE LA APORTACIÓN INICIAL ESTA EN VIEJOS PESOS. EL SOPORTE DOCUMENTAL INCLUYE: ESTADO DE CUENTA.</t>
  </si>
  <si>
    <t>DIRECCIÓN GENERAL DE DESARROLLO REGIONAL</t>
  </si>
  <si>
    <t>INSTITUTO NACIONAL DE ASTROFÍSICA, ÓPTICA Y ELECTRÓNICA</t>
  </si>
  <si>
    <t>DE CONFORMIDAD CON LA CLÁUSULA TERCERA: I)LA CAPACITACIÓN DE LOS SERVIDORES PÚBLICOS DE LOS GOBIERNOS FEDERAL, ESTATALES, MUNICIPALES Y DEL DISTRITO FEDERAL, EN MATERIA DE PREPARACIÓN, ELABORACIÓN, EJECUCIÓN, EVALUACIÓN Y SEGUIMIENTO DE PROYECTOS DE INVERSIÓN, II)LA DIFUSIÓN, POR CONDUCTO DE LA UNIDAD, DE LAS TÉCNICAS DE PREPARACIÓN, ELABORACIÓN, EJECUCIÓN, EVALUACIÓN Y SEGUIMIENTO DE LOS PROYECTOS DE INVERSIÓN, INCLUYENDO LA DISTRIBUCIÓN DE MATERIALES SOBRE DICHOS TEMAS, CUANDO NO EXISTA IMPEDIMENTO LEGAL PARA HACERLO, Y III) LA REALIZACIÓN DE ESTUDIOS QUE LE INSTRUYA LA UNIDAD RELACIONADOS CON EL EJERCICIO DE SUS ATRIBUCIONES Y PARA EL MEJOR DESEMPEÑO.</t>
  </si>
  <si>
    <t>201306G1C01571</t>
  </si>
  <si>
    <t>FIDEICOMISO FONDO DE APOYO A MUNICIPIOS</t>
  </si>
  <si>
    <t>SON FINES DEL FIDEICOMISO QUE EL FIDUCIARIO ENTREGUE LOS RECURSOS QUE EL COMITÉ TÉCNICO AUTORICE A MUNICIPIOS Y/O ORGANISMOS, DE MANERA DIRECTA O A TRAVÉS DE TERCEROS, CONFORME A LO DISPUESTO EN LOS LINEAMIENTOS, EN LAS DISPOSICIONES ESPECÍFICAS, EN LAS REGLAS DE OPERACIÓN Y EN LA CLÁUSULA OCTAVA DEL CONTRATO DE FIDEICOMISO. (CLÁUSULA TERCERA DEL CONTRATO DE FIDEICOMISO)</t>
  </si>
  <si>
    <t>APORTACIÓN INICIAL:   MONTO: $47,000,000.00   FECHA: 14/02/2002
OBSERVACIONES: LOS SALDOS SE INTEGRAN CON INFORMACION RECIBIDA RESPONSABILIDAD DEL FIDUCIARIO SANTANDER SERFIN.</t>
  </si>
  <si>
    <t>APORTACIÓN INICIAL:   MONTO: $120,000,000.00   FECHA: 29/07/2002
OBSERVACIONES: EN LA DISPONIBILIDAD ESTAN INCLUIDOS LOS IMPORTES AUTORIZADOS POR EL COMITÉ TECNICO PARA EL DESARROLLO DE PROYECTOS INHERENTES AL SISTEMA NACIONAL E-MÉXICO.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</si>
  <si>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</si>
  <si>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QDV</t>
  </si>
  <si>
    <t>ESTATAL</t>
  </si>
  <si>
    <t>201318T4M01569</t>
  </si>
  <si>
    <t>CONTRATO ESPECIFICO ABIERTO PARA LA CONSTRUCCION Y SUMINISTRO DE REMOLCADORES, CHALANES Y EMBARCACIONES MULTIPROPOSITO PARA LA FLOTA MENOR DE PEMEX REFINACION</t>
  </si>
  <si>
    <t>PAGO DE OBLIGACIONES DERIVADAS DEL CONTRATO CELEBRADO ENTRE PEMEX REFINACIÓN Y LA SECRETARIA DE MARINA PARA LA CONSTRUCCIÓN Y SUMINISTRO DE REMOLCADORES, CHALANES Y EMBARCACIONES MULTIPROPOSITO PARA LA FLOTA MENOR DE PEMEX REFINACIÓN.</t>
  </si>
  <si>
    <t>91E</t>
  </si>
  <si>
    <t>EL COLEGIO DE LA FRONTERA SUR</t>
  </si>
  <si>
    <t>20133891E01570</t>
  </si>
  <si>
    <t>FONDO DE INVESTIGACION CIENTIFICA Y DESARROLLO TECNOLOGICO DE EL COLEGIO DE LA FRONTERA SUR FID. 784</t>
  </si>
  <si>
    <t>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DEL CONOCIMIENTO, EL OTORGAMIENTO DE INCENTIVOS EXTRAORDINARIOS A LOS INVESTIGADORES QUE PARTICIPEN EN LOS PROYECTOS, Y OTROS PROPÓSITOS DIRECTAMENTE VINCULADOS PARA PROYECTOS CIENTIFICOS, TECNOLOGICOS O DE INNOVACION APROBADOS; ASÍ COMO LA CONTRATACION DE PERSONAL POR TIEMPO DETERMINADO PARA PROYECTOS CIENTIFICOS, TECNOLOGICOS O DE INNOVACION.</t>
  </si>
  <si>
    <t>COORDINACIÓN NACIONAL DE PROTECCIÓN CIVIL</t>
  </si>
  <si>
    <t>APORTACIÓN INICIAL:   MONTO: $77,491,019.03   FECHA: 11/12/2003
OBSERVACIONES: ESTE FIDEICOMISO NO HA RECIBIDO APORTACIONES PRESUPUESTARIAS DEL GOBIERNO FEDERAL. LOS RECURSOS PROVIENEN DE APORTACIONES EFECTUADAS POR BANOBRAS.</t>
  </si>
  <si>
    <t>201406HIU01572</t>
  </si>
  <si>
    <t>FONDO PARA LA PARTICIPACIÓN DE RIESGOS EN FIANZAS</t>
  </si>
  <si>
    <t>COMPARTIR CON LAS INSTITUCIONES AFIANZADORAS DEL PAIS, EL RIESGO DE CUMPLIMIENTO SOBRE LAS FIANZAS ADMINISTRATIVAS DE OBRA Y/Ó PROVEEDURIA, QUE ÉSTAS OTORGUEN A LAS MICRO, PEQUEÑAS Y MEDIANAS EMPRESAS, ASI COMO A LAS PERSONAS FÍSICAS CON ACTIVIDAD EMPRESARIAL, QUE TENGAN CELEBRADO UN CONTRATO DE PROVEEDURIA DE BIENES, SERVICIOS Y/O OBRA PUBLICA, CON LA ADMINISTRACIÓN PÚBLICA FEDERAL.</t>
  </si>
  <si>
    <t>FIDEICOMISO 2165-8 "FONDO PARA LIQUIDACIÓN DE TRABAJADORES DE LA RED FONADIN" (ANTES FARAC).</t>
  </si>
  <si>
    <t>CUBRIR LA INDEMNIZACIÓN CONSTITUCIONAL Y PRESTACIONES DE LIQUIDACIÓN, FINIQUITO Y/O DE RETIRO CORRESPONDIENTES AL PERSONAL ESPECIALIZADO SUBCONTRATADO(OUTSOURCING)CON EL QUE EL FIDEICOMITENTE PRESTA SERVICIOS DE OPERACIÓN Y CONSERVACIÓN EN LOS TRAMOS Y PUENTES CONCESIONADOS AL FIDEICOMISO FONDO NACIONAL DE INFRAESTRUCTURA.</t>
  </si>
  <si>
    <t>INSTITUTO NACIONAL DEL EMPRENDEDOR</t>
  </si>
  <si>
    <t>FONDO MIXTO CONACYT - GOBIERNO MUNICIPAL DE LA PAZ, BAJA CALIFORNIA SUR.</t>
  </si>
  <si>
    <t>20143890X01573</t>
  </si>
  <si>
    <t>DESTINAR RECURSOS AL FOMENTO DE LA INVESTIGACIÓN CIENTÍFICA Y TECNOLÓGICA, LA INNOVACIÓN Y DESARROLLOS TECNOLÓGICOS; FORMACIÓN Y DESARROLLO DE RECURSOS HUMANOS ESPECIALIZADOS; DIVULGACIÓN CIENTÍFICA Y TECNOLÓGICA; CREACIÓN Y FORTALECIMIENTO DE GRUPOS O CUERPOS ACADÉMICOS DE INVESTIGACIÓN Y DESARROLLO TECNOLÓGICO; Y LA INFRAESTRUCTURA CIENTÍFICA Y TECNOLÓGICA; CON EL PROPÓSITO DE CONTRIBUIR AL DESARROLLO ECONÓMICO Y SOCIAL PARA EL “EJECUTIVO MUNICIPAL”.</t>
  </si>
  <si>
    <t>UNIDAD PARA LA DEFENSA DE LOS DERECHOS HUMANOS</t>
  </si>
  <si>
    <t>FONDO DE APOYO EN INFRAESTRUCTURA Y PRODUCTIVIDAD</t>
  </si>
  <si>
    <t>ES FIN DEL FIDEICOMISO, QUE EL FIDUCIARIO PREVIA AUTORIZACIÓN DEL COMITÉ TÉCNICO, ENTREGUE EN TÉRMINOS DE LAS DISPOSICIONES APLICABLES A LOS MUNICIPIOS Y A LOS ÓRGANOS POLÍTICO-ADMINISTRATIVOS DE LAS DEMARCACIONES TERRITOTIALES DEL DISTRITO FEDERAL, LOS RECURSOS QUE INTEGRAN SU PATRIMONIO, PARA APOYAR SU INFRAESTRUCTURA Y PRODUCTIVIDAD COMO LO ESTABLECE EL ANEXO 19 DEL PEF 2014</t>
  </si>
  <si>
    <t>APORTACIÓN INICIAL:   MONTO: $10,000.00   FECHA: 07/01/2006
OBSERVACIONES: FIDEICOMISO CONSTITUIDO EL 16 DE DICIEMBRE DE 2005, APORTACION INICIAL RECIBIDA EL 7 DE ENERO DE 2006,CLAVE DE REGISTRO ASIGNADA EN ENERO 2006.</t>
  </si>
  <si>
    <t>FIDEICOMISO PARA LA IMPLEMENTACIÓN DEL SISTEMA DE JUSTICIA PENAL EN LAS ENTIDADES FEDERATIVAS</t>
  </si>
  <si>
    <t>OTORGAR LOS APOYOS FINANCIEROS PREVISTOS EN EL PEF14 A LAS ENTIDADES FEDERATIVAS, PARA LA IMPLEMENTACIÓN DEL SISTEMA DE JUSTICIA PENAL.</t>
  </si>
  <si>
    <t>APORTACIÓN INICIAL:   MONTO: $1.00   FECHA: 01/01/2010
OBSERVACIONES: NINGUNA</t>
  </si>
  <si>
    <t>PLAN DE PENSIONES PERSONAL OPERATIVO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</si>
  <si>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201210K2O01558.CON FECHA 30 DE JULIO 2014 SE SUSTITUYÓ FIDUCIARIA, PASANDO DE ACTINVER CASA DE BOLSA, S.A. DE C.V. A SCOTIABANK INVERLAT,SA.,INSTITUCION DE BANCA MULTIPLE, GRUPO FINANCIERO SCOTIABANK INVERLAT.</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</si>
  <si>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C.V.CON FECHA 30 DE JULIO DE 2014 SE SUSTITUYO FIDUCIARIA, PASANDO DE ACTINVER CASA DE BOLSA, SA DE CV A SCOTIABANK INVERLAT, SA, INSTITUCION DE BANCA MULTIPLE, GRUPO FINANCIERO SCOTIABANK INVERLAT.</t>
  </si>
  <si>
    <t>APORTACIÓN INICIAL:   MONTO: $57,518,259.00   FECHA: 06/06/2012
OBSERVACIONES: SE CONSTITUYE DEL TRASPASO DEL PLAN DE PENSIONES 199810K2O00734 POR LA SEPARACION DE FONDOS PARA PERSONAL OPERATIVO Y PERSONAL DE MANDO. CON FECHA 30 DE JULIO DE 2014 SE SUSTITUYO FIDUCIARIA, PASANDO DE ACTINVER CASA DE BOLSA, SA DE CV A SCOTIABANK INVERLAT, SA, INSTITUCION DE BANCA MULTIPLE, GRUPO FINANCIERO SCOTIABANK INVERLAT.</t>
  </si>
  <si>
    <t>20143890X01575</t>
  </si>
  <si>
    <t>FONDO SECTORIAL CONACYT - SEGOB - CNS PARA LA SEGURIDAD PÚBLICA</t>
  </si>
  <si>
    <t>20143890X01576</t>
  </si>
  <si>
    <t>FONDO SECTORIAL DE INVESTIGACIÓN, DESARROLLO TECNOLÓGICO E INNOVACIÓN DEL EJÉRCITO Y FUERZA AÉREA MEXICANOS, CONACYT - SEDENA</t>
  </si>
  <si>
    <t>DE CONFORMIDAD CON LO ESTABLECIDO EN LA LCYT, EL "FONDO" TENDRÁ POR OBJETO FINANCIAR EL GASTO Y LAS INVERSIONES DE LOS PROYECTOS DE INVESTIGACIÓN, DESARROLLO TECNOLÓGICO E INNOVACIÓN, QUE REQUIERA EL SECTOR EN LAS ÁREAS DE CONOCIMIENTO DEL EJÉRCITO Y FUERZA AÉREA MEXICANOS, EN EL MARCO DE LOS PROGRAMAS QUE EL COMITÉ TÉCNICO Y DE ADMINISTRACIÓN APRUEBE</t>
  </si>
  <si>
    <t>20143890X01577</t>
  </si>
  <si>
    <t>FONDO SECTORIAL DE INVESTIGACIÓN, DESARROLLO TECNOLÓGICO E INNOVACIÓN EN ACTIVIDADES ESPACIALES, CONACYT - AEM</t>
  </si>
  <si>
    <t>ADMINISTRAR LOS RECURSOS QUE INTEGRAN EL PATRIMONIO A EFECTO DE QUE SE DESTINEN AL FOMENTO Y APOYO PARA LA REALIZACIÓN DE INVESTIGACIONES CIENTÍFICAS, DESARROLLO TECNOLÓGICO E INNOVACIÓN. EL REGISTRO NACIONAL E INTERNACIONAL DE PROPIEDAD INTELECTUAL LA FORMACIÓN DE RECURSOS HUMANOS ESPECIALIZADOS; BECAS, CREACIÓN, FORTALECIMIENTO DE GRUPOS O CUERPOS ACADÉMICOS O PROFESIONALES DE INVESTIGACIÓN, DESARROLLO TECNOLÓGICO E INNOVACIÓN; DIVULGACIÓN CIENTÍFICA, TECNOLÓGICA E INNOVACIÓN. DE LA INFRAESTRUCTURA QUE REQUIERA EL SECTOR.</t>
  </si>
  <si>
    <t>APORTACIÓN INICIAL:   MONTO: $2,535,100,960.00   FECHA: 24/04/2014
OBSERVACIONES: .</t>
  </si>
  <si>
    <t>AYJ</t>
  </si>
  <si>
    <t>COMISIÓN EJECUTIVA DE ATENCIÓN A VÍCTIMAS</t>
  </si>
  <si>
    <t>201406AYJ01584</t>
  </si>
  <si>
    <t>FONDO DE AYUDA, ASISTENCIA Y REPARACIÓN INTEGRAL</t>
  </si>
  <si>
    <t>SERVIR COMO MECANISMO FINANCIERO PARA EL PAGO DE LAS AYUDAS, LA ASISTENCIA Y LA REPARACIÓN INTEGRAL A VÍCTIMAS, INCLUYENDO LA COMPENSACIÓN EN EL CASO DE VÍCTIMAS DE VIOLACIONES A LOS DERECHOS HUMANOS COMETIDAS POR AUTORIDADES FEDERALES Y LA COMPENSACIÓN SUBSIDIARIA PARA VÍCTIMAS DE DELITOS DEL ORDEN FEDERAL, CON CARGO AL PATRIMONIO FIDEICOMITIDO, EN TÉRMINOS DEL DICTAMEN DE PROCEDENCIA QUE PARA CADA CASO EMITA EL PLENO DE LA COMISIÓN EJECUTIVA DE ATENCIÓN A VÍCTIMAS CONFORME A LA LEY GENERAL DE VÍCTIMAS, SU REGLAMENTO Y DEMÁS DISPOSICIONES APLICABLES; ASÍ COMO OPERAR EL FONDO DE EMERGENCIA A TRAVÉS DE UNA SUBCUENTA ESPECIAL, MISMA QUE ESTARÁ INTEGRADA POR LOS RECURSOS QUE DETERMINE EL PLENO DE LA COMISIÓN EJECUTIVA DE ATENCIÓN A VÍCTIMAS MEDIANTE ACUERDO Y QUE SERÁ DESTINADO AL PAGO DE LOS APOYOS Y MEDIDAS DE AYUDA INMEDIATA A QUE SE REFIERE EL TÍTULO TERCERO DE LA LEY GENERAL DE VÍCTIMAS.</t>
  </si>
  <si>
    <t>KDH</t>
  </si>
  <si>
    <t>GRUPO AEROPORTUARIO DE LA CIUDAD DE MÉXICO, S.A. DE C.V.</t>
  </si>
  <si>
    <t>201409KDH01581</t>
  </si>
  <si>
    <t>FIDEICOMISO PARA EL DESARROLLO DEL NUEVO AEROPUERTO INTERNACIONAL DE LA CIUDAD DEL MÉXICO</t>
  </si>
  <si>
    <t>QUE CON CARGO AL PATRIMONIO DEL FIDEICOMISO, SE REALICEN LOS PAGOS DESTINADOS A SOLVENTAR LOS GASTOS RELACIONADOS CON LA PLANEACIÓN, DISEÑO Y CONSTRUCCIÓN DEL NUEVO AEROPUERTO INTERNACIONAL DE LA CIUDAD DEL MÉXICO Y, EN SU CASO, SUS OBRAS COMPLEMENTARIAS EN TÉRMINOS DE LAS DISPOSICIONES APLICABLES</t>
  </si>
  <si>
    <t>APORTACIÓN INICIAL:   MONTO: $1,000.00   FECHA: 29/10/2014
OBSERVACIONES: EL FIDEICOMISO PARA EL DESARROLLO DEL NUEVO AEROPUERTO INTERNACIONAL DE LA CIUDAD DE MÉXICO, FUE CONSTITUIDO EL 29 DE OCTUBRE DE 2014.</t>
  </si>
  <si>
    <t>IMPULSORA DE SERVICIOS TERRESTRES, S. A. DE C. V.</t>
  </si>
  <si>
    <t>201409J0U01580</t>
  </si>
  <si>
    <t>FIDEICOMISO IRREVOCABLE DE ADMINISTRACIÓN Y FUENTE DE PAGO NÚMERO CIB/2064</t>
  </si>
  <si>
    <t>QUE EL FIDUCIARIO RECIBA DE LOS USUARIOS EL PEAJE POR EL USO DE LOS CAMINOS Y PUENTES CONCESIONADOS A CAPUFE (RED CAPUFE), AL FONDO NACIONAL DE INFRAESTRUCTURA (RED FONADIN) Y AL FIDEICOMISO IRREVOCABLE DE ADMINISTRACIÓN, GARANTÍA Y PAGO NÚMERO 3718, ACTUALMENTE FIDEICOMISO 72230 GOLFO CENTRO (RED GOLFO CENTRO), UTILIZANDO EL SISTEMA DE TELEPEAJE Y/O MEDIOS ELECTRÓNICOS DE PAGO.</t>
  </si>
  <si>
    <t>CIBANCO, S. A. INSTITUCIÓN DE BANCA MÚLTIPLE</t>
  </si>
  <si>
    <t>UNIDAD DE COMPRAS DE GOBIERNO</t>
  </si>
  <si>
    <t>FIDEICOMISO PARA PROMOVER EL DESARROLLO DE PROVEEDORES Y CONTRATISTAS NACIONALES DE LA INDUSTRIA ENERGÉTICA</t>
  </si>
  <si>
    <t>EN TÉRMINOS DE LO DISPUESTO POR LOS ARTÍCULOS 127 DE LA LEY DE HIDROCARBUROS Y 92 DE LA LEY DE LA INDUSTRIA ELÉCTRICA, PROMOVER EL DESARROLLO Y COMPETITIVIDAD DE PROVEEDORES Y CONTRATISTAS LOCALES Y NACIONALES, A TRAVÉS DE ESQUEMAS DE FINANCIAMIENTO Y DE PROGRAMAS DE APOYO PARA CAPACITACIÓN, INVESTIGACIÓN Y CERTIFICACIÓN, CON EL FIN DE CERRAR LAS BRECHAS DE CAPACIDAD TÉCNICA Y DE CALIDAD, DANDO ESPECIAL ATENCIÓN A PEQUEÑAS Y MEDIANAS EMPRESAS</t>
  </si>
  <si>
    <t>FIDEICOMISO DEL PROGRAMA DE ESCUELAS DE EXCELENCIA PARA ABATIR EL REZAGO EDUCATIVO</t>
  </si>
  <si>
    <t>SON FINES DEL FIDEICOMISO, QUE EL FIDUCIARIO EN TÉRMINOS DE LAS DISPOSICIONES APLICABLES Y CONFORME A LAS INSTRUCCIONES DEL COMITÉ TÉCNICO, ENTREGUE A LOS BENEFICIARIOS LOS APOYOS FINANCIEROS PREVISTOS EN EL PROGRAMA ESCUELAS DE EXCELENCIA PARA ABATIR EL REZAGO EDUCATIVO DISPUESTOS EN EL ANEXO 17 DEL PEF 2014.</t>
  </si>
  <si>
    <t>REFORMA AGRARIA</t>
  </si>
  <si>
    <t>DIRECCIÓN GENERAL DE GESTIÓN DE LA CALIDAD DEL AIRE Y REGISTRO DE EMISIONES Y TRANSFERENCIA DE CONTAMINANTES</t>
  </si>
  <si>
    <t>FONDO DE SERVICIO UNIVERSAL ELÉCTRICO</t>
  </si>
  <si>
    <t>I)FINANCIAR LAS ACCIONES DE ELECTRIFICACIÓN EN COMUNIDADES RURALES Y ZONAS URBANAS MARGINADAS; DE SUMINISTRO DE LÁMPARAS EFICIENTES, Y SUMINISTRO BÁSICO A USUARIOS FINALES CON CONDICIONES DE MARGINACIÓN, Y II)DESTINAR RECURSOS PARA QUE LOS DISTRIBUIDORES Y SUMINISTRADORES DE SERVICIOS BÁSICOS DEN CUMPLIMIENTO A LO ORDENADO EN EL ARTÍCULO 115, DE LA LEY ELÉCTRICA, EN LOS TÉRMINOS Y CONDICIONES QUE ESTABLEZCA LA SENER.</t>
  </si>
  <si>
    <t>20143891K01583</t>
  </si>
  <si>
    <t>FONDO DE INVESTIGACION CIENTIFICA Y DESARROLLO TECNOLOGICO DE EL COLEGIO DE SAN LUIS, A.C.</t>
  </si>
  <si>
    <t>FINANCIAR O COMPLEMENTAR LA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t>
  </si>
  <si>
    <t>APORTACIÓN INICIAL:   MONTO: $10,000.00   FECHA: 19/12/2013
OBSERVACIONES: NINGUNA</t>
  </si>
  <si>
    <t>APORTACIÓN INICIAL:   MONTO: $10,000,000.00   FECHA: 04/11/2004
OBSERVACIONES: LA INFORMACIÓN REGISTRADA CORRESPONDE A LOS DATOS PROPORCIONADOS POR LA FIDUCIARIA.</t>
  </si>
  <si>
    <t>APORTACIÓN INICIAL:   MONTO: $3,000.00   FECHA: 15/02/1961
OBSERVACIONES: EL FIDEICOMISO QUE SE REPORTA NO SE ADHIERE A NINGUN PROGRAMA.</t>
  </si>
  <si>
    <t>APORTACIÓN INICIAL:   MONTO: $1,000.00   FECHA: 30/12/2013
OBSERVACIONES: LOS RENDIMIENTOS FINANCIEROS SE IDENTIFICAN EN LA INTEGRACIÓN DE SALDOS, EN EL RUBRO DE PATRIMONIO Y SE PRESENTAN ACUMULADOS DESDE LA FECHA DE INICIO DEL NEGOCIO.</t>
  </si>
  <si>
    <t>FIDEICOMISO FONDO DE ASISTENCIA TECNICA EN PROGRAMAS DE FINANCIAMIENTO</t>
  </si>
  <si>
    <t>201506HAT01585</t>
  </si>
  <si>
    <t>FONDO DE INVERSIÓN DE CAPITAL EN AGRONEGOCIOS 3 (FICA 3)</t>
  </si>
  <si>
    <t>CREACIÓN DE UN PATRIMONIO AUTONOMO DESTINADO AL FOMENTO Y DESARROLLO DEL SECTOR RURAL Y AGROINDUSTRIAL, MEDIANTE LA REALIZACIÓN DE OPERACIONES DE IMPULSO A PROYECTOS, ASÍ COMO TODAS AQUELLAS ACTIVIDADES NECESARIAS PARA LA CONSECUCIÓN DE SU FIN.</t>
  </si>
  <si>
    <t>BANCO MULTIVA, S.A.</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</si>
  <si>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</si>
  <si>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$262,374,381.60   FECHA: 04/09/2001
OBSERVACIONES: SIN OBSERVACIONES.</t>
  </si>
  <si>
    <t>SON FINES DEL FIDEICOMISO QUE CON CARGO: I) A LA SUBCUENTA DEL GOBIERNO FEDERAL LLEVAR A CABO LA ENTREGA, A LAS ENTIDADES FEDERATIVAS Y EL GOBIERNO DEL DISTRITO FEDERAL QUE INTEGRAN LA COMISIÓN, DE LOS RECURSOS QUE CORRESPONDAN A EFECTO DE DAR CUMPLIMIENTO A LOS COMPROMISOS ADQUIRIDOS POR LA SEMARNAT EN LOS INSTRUMENTOS JURÍDICOS QUE CELEBRE ÉSTA AL AMPARO DEL CONVENIO EN MATERIA DE FOMENTO, DESARROLLO Y ADMINISTRACIÓN DE PROYECTOS PARA EL ESTUDIO, PREVENCIÓN, RESTAURACIÓN, CONSERVACIÓN Y PROTECCIÓN AL AMBIENTE Y EL EQUILIBRIO ECOLÓGICO, Y II) A LAS SUBCUENTAS DE LAS ENTIDADES FEDERATIVAS Y EL GOBIERNO DEL DISTRITO FEDERAL EFECTUAR LOS PAGOS DE LOS PROYECTOS A EFECTO DE DAR CUMPLIMIENTO A LAS FUNCIONES DE LA COMISIÓN, Y AQUÉLLOS QUE POR CONCEPTO DE GASTOS DE OPERACIÓN Y ADMINISTRACIÓN SE HAYAN ACORDADO POR LAS ENTIDADES FEDERATIVAS Y EL GOBIERNO DEL DISTRITO FEDERAL AL AMPARO DEL CONVENIO PARA EL ADECUADO FUNCIONAMIENTO DE LA COMISIÓN.</t>
  </si>
  <si>
    <t>CONFORME AL ARTÍCULO 50, FRACCIÓN IV, DE LA LEY DE CIENCIA Y TECNOLOGÍA, EL OBJETO ES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t>
  </si>
  <si>
    <t>APORTACIÓN INICIAL:   MONTO: $2,000,000.00   FECHA: 23/05/2013
OBSERVACIONES: SE ADJUNTA ESTADO DE CUENTA, ASÍ COMO FLUJO DE EFECTIVO QUE CORRESPONDE AL PERIODO QUE SE REPORTA.</t>
  </si>
  <si>
    <t>FIDEICOMISO FONDO DE ESTABILIZACIÓN DE LOS INGRESOS PRESUPUESTARIOS</t>
  </si>
  <si>
    <t>AMINORAR EL EFECTO SOBRE LAS FINANZAS PÚBLICAS Y LA ECONOMÍA NACIONAL CUANDO OCURRAN DISMINUCIONES DE LOS INGRESOS DEL GOBIERNO FEDERAL, CON RESPECTO A LOS ESTIMADOS EN LA LEY DE INGRESOS DE LA FEDERACIÓN DEL EJERCICIO FISCAL DE QUE SE TRATE, PARA PROPICIAR CONDICIONES QUE PERMITAN CUBRIR EL GASTO PREVISTO EN EL PRESUPUESTO DE EGRESOS DE LA FEDERACIÓN CORRESPONDIENTE, EN TÉRMINOS DE LA LEY FEDERAL DE PRESUPUESTO Y RESPONSABILIDAD HACENDARIA.</t>
  </si>
  <si>
    <t>APORTACIÓN INICIAL:   MONTO: $117,047,420.00   FECHA: 01/03/2007
OBSERVACIONES: FIDEICOMISO FORMALIZADO EN 2007. SE REGISTRA 0% DE PORCENTAJE DE PARTICIPACIÓN, YA QUE LAS APORTACIONES CON FLUJO DE EFECTIVO SON REALIZADAS POR LOS TRABAJADORES DE BANCOMEXT.</t>
  </si>
  <si>
    <t>APORTACIÓN INICIAL:   MONTO: $400,000,000.00   FECHA: 25/10/2000
OBSERVACIONES: .</t>
  </si>
  <si>
    <t>APORTACIÓN INICIAL:   MONTO: $163,499,803.42   FECHA: 16/11/2000
OBSERVACIONES: EL BENEFICIARIO ORIGINAL ES EL TRABAJADOR QUE CUMPLE CON TODOS LOS REQUISITOS ESTABLECIDOS EN EL ARTÍCULO 3° DEL REGLAMENTO DEL PLAN DE PENSIONES PARA LOS TRABAJADORES DEL IMP, A LA FECHA EFECTIVA DE RETIRO.</t>
  </si>
  <si>
    <t>APORTACIÓN INICIAL:   MONTO: $5,953,797.10   FECHA: 16/11/2000
OBSERVACIONES: EL BENEFICIARIO ORIGINAL ES EL TRABAJADOR QUE CUMPLE CON TODOS LOS REQUISITOS ESTABLECIDOS EN EL ARTÍCULO 3° DEL REGLAMENTO DEL PLAN DE PENSIONES PARA LOS TRABAJADORES DEL IMP, A LA FECHA EFECTIVA DE RETIRO.</t>
  </si>
  <si>
    <t>APORTACIÓN INICIAL:   MONTO: $3,182,838.78   FECHA: 21/12/2005
OBSERVACIONES: BENEFICIARIO EL TRABAJADOR QUE PARTICIPA EN EL FONDO DE AHORRO.</t>
  </si>
  <si>
    <t>APORTACIÓN INICIAL:   MONTO: $1,139,400,000.00   FECHA: 17/12/1997
OBSERVACIONES: LA APORTACIÓN INICIAL CORRESPONDE A LA CONSTITUCIÓN DEL FIDEICOMISO.</t>
  </si>
  <si>
    <t>FONDO DE COOPERACION INTERNACIONAL EN CIENCIA Y TECNOLOGIA</t>
  </si>
  <si>
    <t>APORTACIÓN INICIAL:   MONTO: $1.00   FECHA: 02/01/2015
OBSERVACIONES: NINGUNA</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</si>
  <si>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</si>
  <si>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APORTACIÓN INICIAL:   MONTO: $2,490,598.31   FECHA: 29/11/2000
OBSERVACIONES: LOS ULTIMOS ESTADOS FINANCIEROS QUE ENVIÓ LA UNIDAD RESPONSABLE Y CORRESPONDEN AL 2DO. TRIMESTRE DEL 2011. LOS ESTADOS FINANCIEROS REFLEJAN LA TOTALIDAD DE LOS RECURSOS DEL ANÁLOGO Y NO SE DISTINGUEN SEGÚN EL ILCE, YA NO HAY RECURSOS FEDERALES EN EL PATRIMONIO DEL MANDATO. LOS RECURSOS DE LA SEP.CON OFICIO DGME/236 DEL 4 DE ABRIL DE 2013,SE INICIA EL PROCESO DE SOLICITUD DE CANCELACIÓN.</t>
  </si>
  <si>
    <t>APORTACIÓN INICIAL:   MONTO: $125,000.00   FECHA: 17/11/2005
OBSERVACIONES: LAS CIFRAS CORRESPONDEN A LO QUE REFLEJA EL ESTADO DE CUENTA DEL FIDUCIARIO.</t>
  </si>
  <si>
    <t>FONDO DE DESARROLLO REGIONAL SUSTENTABLE DE ESTADOS Y MUNICIPIOS MINEROS</t>
  </si>
  <si>
    <t>QUE EL MANDATARIO LLEVE A CABO LA ADMINITRACIÓN DE LOS INGRESOS QUE LE CORRESPONDAN A CADA ENTIDAD FEDERATIVA, MUNICIPIO O DEMARCACIÓN DEL DISTRITO FEDERAL, EN LO SUCESIVO LOS "RECURSOS", DETERMINADOS DE CONFORMIDAD CON LA LEY DE DERECHOS Y LOS LINEAMIENTOS, A FIN DE ENTREGARLOS EN TÉRMINOS DE LAS DISPOSICIONES APLICABLES A LAS ENTIDADES FEDERATIVAS, MUNICIPIOS Y DEMARCACIONES DEL DISTRITO FEDERAL A TRAVÉS DE LOS VEHÍCULOS FINANCIEROS EN LO SUCESIVO "VEHÍCULOS" CONSTITUIDOS PARA TAL EFECTO.</t>
  </si>
  <si>
    <t>FIDEICOMISO PARA APOYAR LOS PROGRAMAS, PROYECTOS Y ACCIONES AMBIENTALES DE LA MEGALÓPOLIS</t>
  </si>
  <si>
    <t>APORTACIÓN INICIAL:   MONTO: $150,000.00   FECHA: 07/07/2000
OBSERVACIONES: A PARTIR DEL MES DE NOVIEMBRE DE 2013, NO SE PREPARA ESTADO DE RESULTADOS EN VIRTUD DE QUE NO SE BUSCA EVALUAR LA RENTABILIDAD O PRODUCTIVIDAD RESPECTO DE UN CAPITAL DE APORTACION, NI DE MEDIR LA CAPACIDAD DEL FIDEICOMISO PARA GENERAR UTILIDADES, LO ANTERIOR EN TERMINOS DEL CONTRATO SUSCRITO Y DE CONFORMIDAD CON LO QUE DISPONE LA NORMA DE INFORMACION FINANCIERA NIF B-3.</t>
  </si>
  <si>
    <t>APORTACIÓN INICIAL:   MONTO: $500,000.00   FECHA: 10/10/1990
OBSERVACIONES: N/A</t>
  </si>
  <si>
    <t>APORTACIÓN INICIAL:   MONTO: $36,292,238.00   FECHA: 08/01/2010
OBSERVACIONES: EL DEPÓSITO DE LA APORTACIÓN INICIAL SE PAGÓ COMO ADEFAS, CORRESPONDIENTE AL EJERCICIO FISCAL 2009 Y SE REALIZÓ EL DÍA 8 DE ENERO DE 2010.</t>
  </si>
  <si>
    <t>APORTACIÓN INICIAL:   MONTO: $2,300,000.00   FECHA: 27/12/2006
OBSERVACIONES: NINGUNA</t>
  </si>
  <si>
    <t>FONDO MIXTO CONACYT-GOBIERNO DEL ESTADO AGUASCALIENTES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</si>
  <si>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AGUASCALIENTES.</t>
  </si>
  <si>
    <t>FONDO MIXTO CONACYT-GOBIERNO DEL ESTADO DE COAHUILA DE ZARAGOZA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</si>
  <si>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INOVACIÓN DEL ESTADO DE COAHUILA DE ZARAGOZA.</t>
  </si>
  <si>
    <t>FONDO MIXTO CONACYT-GOBIERNO DEL ESTADO DE CHIAPAS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</si>
  <si>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CHIAPAS.</t>
  </si>
  <si>
    <t>FONDO MIXTO CONACYT-GOBIERNO DEL ESTADO DE DURANGO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</si>
  <si>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DURANGO.</t>
  </si>
  <si>
    <t>FONDO MIXTO CONACYT-GOBIERNO DEL ESTADO DE GUERRERO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</si>
  <si>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GUERRERO.</t>
  </si>
  <si>
    <t>FONDO MIXTO CONACYT-GOBIERNO DEL ESTADO DE HIDALGO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</si>
  <si>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HIDALGO.</t>
  </si>
  <si>
    <t>FONDO MIXTO CONACYT-GOBIERNO DEL ESTADO DE QUINTANA ROO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</si>
  <si>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QUINTANA ROO.</t>
  </si>
  <si>
    <t>FONDO MIXTO CONACYT-GOBIERNO DEL ESTADO DE SONORA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</si>
  <si>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t>
  </si>
  <si>
    <t>FONDO MIXTO CONACYT-GOBIERNO DEL ESTADO DE TAMAULIPAS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</si>
  <si>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TAMAULIPAS.</t>
  </si>
  <si>
    <t>FONDO MIXTO CONACYT-GOBIERNO DEL ESTADO DE TABASCO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</si>
  <si>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TABASCO.</t>
  </si>
  <si>
    <t>FONDO MIXTO CONACYT-GOBIERNO DEL ESTADO DE YUCATÁN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</si>
  <si>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YUCATÁN.</t>
  </si>
  <si>
    <t>FONDO MIXTO CONACYT-GOBIERNO DEL ESTADO DE MICHOACÁN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</si>
  <si>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MICHOACÁN.</t>
  </si>
  <si>
    <t>FONDO MIXTO CONACYT-GOBIERNO DEL ESTADO DE CAMPECHE</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</si>
  <si>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CAMPECHE.</t>
  </si>
  <si>
    <t>FONDO MIXTO CONACYT-GOBIERNO DEL ESTADO DE COLIMA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</si>
  <si>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COLIMA.</t>
  </si>
  <si>
    <t>FONDO MIXTO CONACYT-GOBIERNO MUNICIPAL DE CIUDAD JUÁREZ CHIHUAHUA</t>
  </si>
  <si>
    <t>APOYAR LA REALIZACIÓN DE PROYECTOS CIENTÍFICOS, TECNOLÓGICOS Y DE INNOVACIÓN QUE RESPONDAN A PRIORIDADES ESTABLECIDAS POR EL MUNICIPIO,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MUNICIPIO DE JUÁREZ, CHIHUAHUA.</t>
  </si>
  <si>
    <t>DIRECCIÓN GENERAL DE GESTIÓN INTEGRAL DE MATERIALES Y ACTIVIDADES RIESGOSAS</t>
  </si>
  <si>
    <t>700006G1H358</t>
  </si>
  <si>
    <t>MANDATO PARA REMEDIACIÓN AMBIENTAL</t>
  </si>
  <si>
    <t>“MANDATO PARA REMEDIACIÓN AMBIENTAL”, CUYO OBJETO SERÁ QUE EL MANDATARIO: I) ADMINISTRE LOS RECURSOS SEÑALADOS EN LA CLÁUSULA SEGUNDA; II) EFECTÚE PAGO CONTRATOS DE OBRA PÚB. Y SERV. RELACIONADOS CON LAS MISMAS, ADQ., ARREND. Y SERV. QUE LA MANDANTE FORMALICE PARA EJECUCIÓN DE TRABAJOS QUE SE REQUIERAN PARA EL SANEAMIENTO, PROTEC., REMEDIACIÓN Y CONSERV. DE INMUEB. DE JURISDICCIÓN FED. O BIEN, AQUELLOS PERTENECIENTES A ENTIDADES PARAESTATALES DE LA APF EN PROCESO DE LIQ. O QUE HUBIERAN PERTENECIDO A ENTIDADES PARAESTATALES EXTINTAS O DESINCORPORADAS O EN AQUELLOS EN LOS QUE POR RAZONES DE URGENCIA O IMPORTANCIA, EXIJAN LA RECUPERACIÓN INMEDIATA DE DAÑOS QUE OCASIONEN TERCEROS AL AMBIENTE Y PARA LLEVAR A CABO CIERRE DE TIRADEROS A CIELO ABIERTO CONTAMINADOS POR RESIDUOS PELIGROSOS, Y III) EFECTUAR PAGO CONTRATOS OBRA PÚB. Y SERV. RELACIONADOS CON LAS MISMAS, ADQ., ARREND. Y SERV. QUE LA MANDANTE FORMALICE PARA CONCLUSIÓN DE LOS TRABAJOS DE REMEDIACIÓN.</t>
  </si>
  <si>
    <t>200916B0001512</t>
  </si>
  <si>
    <t>MANDATO DEL TEO</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</si>
  <si>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</si>
  <si>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</si>
  <si>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APORTACIÓN INICIAL:   MONTO: $1,000.00   FECHA: 11/11/2002
OBSERVACIONES: EL FIDEICOMISO SE ADHIERE AL PROGRAMA DENOMINADO: ESQUEMA DE OTORGAMIENTO DE CREDITO A PYMES EN SEGUNDO PISO PRESENTADO POR EL FIDEICOMISO Y AL PROGRAMA DE FINANCIAMIENTO A LA CADENA DE EXPORTACION DEL SECTOR AUTOMOTRIZ A TRAVES DE SOFOLES PYME.</t>
  </si>
  <si>
    <t>APORTACIÓN INICIAL:   MONTO: $1,000.00   FECHA: 11/11/2013
OBSERVACIONES: SIN COMENTARIOS</t>
  </si>
  <si>
    <t>APORTACIÓN INICIAL:   MONTO: $96,500,357.00   FECHA: 24/11/1995
OBSERVACIONES: CON OFICIO CAZG/0361/06 LA FIDUCIARIA BBVA BANCOMER DEL 10 DE MARZO DE 2006, INFORMA QUE SE REALIZO LA TRANFERENCIA DE LOS RECURSOS REMANENTES DEL FIDEICOMISO A LA TESOFE POR LA CANTIDAD DE $5,821,789.06, CON MOTIVO DE LA CONCLUSION OPERATIVA DEL PROGRAMA SUPERA; EN LA CUENTA 0014180655015387778, DANDO CUMPLIMIENTO A LO ESTABLECIDO EN EL CONTRATO 026147900005. ACTUALMENTE EL CONTRATO DEL FIDICOMISO DEL PROGRAMA SUPERA SE ENCUENTRA EN PROCESO DE EXTINCION. ESTA TRANSFERENCIA SE SEÑALA EN EL DICTAMEN DE ESTADOS FINANCIEROS DEL PROGRAMA SUPERA AL 31 DE DICIEMBRE DE 2012-2011 (SE ANEXAN COPIAS DIGITALES DEL OFICIO, TRANSFERENCIA BANCARIA Y ESTADOS FINANCEROS DICTAMINADOS).ASIMISMO SE ANEXAN OFICIOS RELATIVOS A LA EXTINCION DEL FIDEICOMISO. LOS INGRESOS Y EGRESOS CORRESPONDEN A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ESTOS SON DE LA CUENTA DE ANUIES, A.C. Y NO DEL FIDEICOMISO SUPERA.</t>
  </si>
  <si>
    <t>DIRECCIÓN GENERAL DE RECURSOS MATERIALES, OBRA PÚBLICAY SERVICIOS GENERALES</t>
  </si>
  <si>
    <t>SON FINES DEL FIDEICOMISO QUE CON CARGO A SU PATRIMONIO SE CUBRAN LAS EROGACIONES QUE INSTRUYA LA DGRMOPSG GENERADAS CON MOTIVO DEL EJERCICIO DE LAS FUNCIONES DE CONSTRUCCIÓN, REMODELACION Y ACONDICIONAMIENTO QUE SEAN NECESARIAS PARA LLEVAR A CABO LAS OBRAS DE PROTECCION, CONSERVACION, RESTAURACION O MANTENIMIENTO DE PALACIO NACIONAL CONFORME A LOS ACUERDOS DE LA COMISION INTERINSTITUCIONAL Y EN TERMINOS DE LAS DISPOSICIONES APLICABLES</t>
  </si>
  <si>
    <t>APORTACIÓN INICIAL:   MONTO: $1.00   FECHA: 17/08/1987
OBSERVACIONES: BANOBRAS NO REPORTA DISPONIBILIDAD, EN VIRTUD DE NO HABER APORTACIONES DE RECURSOS PÚBLICOS.</t>
  </si>
  <si>
    <t>CORPORACIÓN DE SERVICIOS AL TURISTA ÁNGELES VERDES</t>
  </si>
  <si>
    <t>APORTACIÓN INICIAL:   MONTO: $10,000.00   FECHA: 06/11/2000
OBSERVACIONES: SIN OBSERVACIONES</t>
  </si>
  <si>
    <t>APORTACIÓN INICIAL:   MONTO: $10,559.00   FECHA: 17/11/2003
OBSERVACIONES: SIN OBSERVACIONES</t>
  </si>
  <si>
    <t>COMISIÓN REGULADORA DE ENERGÍA</t>
  </si>
  <si>
    <t>COMISIÓN NACIONAL DE HIDROCARBUROS</t>
  </si>
  <si>
    <t>ENTIDADES NO SECTORIZADAS</t>
  </si>
  <si>
    <t>APORTACIÓN INICIAL:   MONTO: $10,553,923.00   FECHA: 01/02/1983
OBSERVACIONES: -</t>
  </si>
  <si>
    <t>DIRECCIÓN GENERAL DE DISTRIBUCIÓN Y COMERCIALIZACIÓN DE ENERGÍA ELÉCTRICA Y VINCULACIÓN SOCIAL</t>
  </si>
  <si>
    <t>TOM</t>
  </si>
  <si>
    <t>CENTRO NACIONAL DE CONTROL DE ENERGÍA</t>
  </si>
  <si>
    <t>201618TOM01588</t>
  </si>
  <si>
    <t>FONDO DE CAPITAL DE TRABAJO DEL CENACE</t>
  </si>
  <si>
    <t>SON FINES DEL FIDEICOMISO RECIBIR, ADMINISTRAR Y APLICAR LOS RECURSOS PROVENIENTES DE LAS PERSONAS QUE DE MANERA DIRECTA O INDIRECTA FORMEN PARTE DEL SECTOR ELÉCTRICO, SEGÚN SE DEFINE EN LA LEY DE LA INDUSTRIA ELÉCTRICA, LAS BASES DEL MERCADO ELÉCTRICO, Y DEMÁS DISPOSICIONES QUE EMANEN DE ÉSTAS, QUE DERIVEN DE LAS OPERACIONES DEL MERCADO ELÉCTRICO MAYORISTA DE CONFORMIDAD CON LAS DISPOSICIONES APLICABLES, PARA LO CUAL EL FIDUCIARIO, DE MANERA ENUNCIATIVA MÁS NO LIMITATIVA, DEBERÁ (I) RECIBIR Y ADMINISTRAR LOS RECURSOS QUE SE APORTEN AL FIDEICOMISO; (II) CONSERVARLOS EN PROPIEDAD PARA SU POSTERIOR APLICACIÓN CONFORME A LAS INSTRUCCIONES QUE RECIBA DEL FIDEICOMITENTE O DEL COMITÉ TÉCNICO; (III) APERTURAR LAS CUENTAS BANCARIAS QUE SEAN NECESARIAS PARA DAR CUMPLIMIENTO A LOS FINES DEL PRESENTE FIDEICOMOSO.</t>
  </si>
  <si>
    <t>APORTACIÓN INICIAL:   MONTO: $30,000.00   FECHA: 15/11/2011
OBSERVACIONES: SIN OBSERVACIONES</t>
  </si>
  <si>
    <t>FOMENTAR Y CANALIZAR APOYOS A LAS INVESTIGACIONES CIENTÍFICAS, LOS DESARROLLOS TECNOLÓGICOS Y LOS PROYECTOS DE INNOVACIÓN DE INTERÉS PARA EL ESTADO.</t>
  </si>
  <si>
    <t>FOMENTAR Y CANALIZAR APOYOS A LAS INVESTIGACIONES CIENTÍFICAS, LOS DESARROLLOS TECNOLÓGICOS, ASÍ COMO LOS PROYECTOS DE INNOVACIÓN DE INTERÉS PARA EL ESTADO.</t>
  </si>
  <si>
    <t>FOMENTAR Y CANALIZAR APOYOS A LAS INVESTIGACIONES CIENTÍFICAS, LOS DESARROLLOS TECNOLÓGICOS Y LOS PROYECTOS DE INNOVACIÓN QUE SEAN DE INTERÉS PARA EL ESTADO.</t>
  </si>
  <si>
    <t>APOYAR LA REALIZACIÓN DE PROYECTOS CIENTÍFICOS, TECNOLÓGICOS Y DE INNOVACIÓN QUE RESPONDAN A NECESIDADES ESTABLECIDAS POR LA ENTIDAD FEDERATIVA PARA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ZACATECAS.</t>
  </si>
  <si>
    <t>FOMENTAR Y CANALIZAR APOYOS A LAS INVESTIGACIONES CIENTÍFICAS Y LOS DESARROLLOS TECNOLÓGICOS, ASÍ COMO A LOS DE INNOVACIÓN DE INTERÉS PARA EL ESTADO.</t>
  </si>
  <si>
    <t>FOMENTAR Y CANALIZAR A LAS INVESTIGACIONES CIENTIFICAS Y LOS DESARROLLOS TECNOLOGICOS, ASÍ COMO LOS PROYECTOS DE INNOVACIÓN DE INTERES DEL ESTADO DE MEXICO.</t>
  </si>
  <si>
    <t>APOYAR LA REALIZACIÓN DE PROYECTOS CIENTÍFICOS, TECNOLÓGICOS Y DE INNOVACIÓN QUE RESPONDAN A NECESIDADES Y OPORTUNIDADES ESTRATÉGICAS QUE CONTRIBUYAN AL DESARROLLO ECONÓMICO Y SOCIAL SUSTENTABLE, EN EL ESTADO.</t>
  </si>
  <si>
    <t>FOMENTAR Y CANALIZAR APOYOS PARA LA REALIZACIÓN DE INVESTIGACIONES CIENTÍFICAS Y/O TECNOLÓGICAS, DE INNOVACIÓN Y DESARROLLOS TECNOLÓOGICOS; FORMACIÓN Y DESARROLLO DE RECURSOS HUMANOS ESPECIALIZADOS; DIVULGACIÓN CIENTÍFICA Y TECNOLÓGICAS, Y DESARROLLO TECNOLÓGICO E INFRAESTRUCTURA DE INVESTIGACIÓN Y DESARROLLO, CON EL PROPOSITO DE CONTRIBUIR AL DESARROLLO ECONÓMICO Y SOCIAL DEL ESTADO.</t>
  </si>
  <si>
    <t>FIDEICOMISO DE LA COMISIÓN REGULADORA DE ENERGÍA</t>
  </si>
  <si>
    <t>SON FINES DEL “FIDEICOMISO” DE CONFORMIDAD CON LO DISPUESTO POR EL DÉCIMO SEGUNDO TRANSITORIO DEL “DECRETO” Y EL ARTÍCULO 31 DE LA “LORCME”, QUE EL “FIDUCIARIO” RECIBA LOS RECURSOS CORRESPONDIENTES A LOS INGRESOS PROPIOS EXCEDENTES GENERADOS POR LA “CRE” DURANTE EL RESPECTIVO EJERCICIO FISCAL, HASTA POR EL LÍMITE ESTABLECIDO EN DICHAS DISPOSICIONES, PARA DESTINARLOS EN POSTERIORES EJERCICIOS FISCALES A CUBRIR LOS GASTOS NECESARIOS PARA CUMPLIR CON LAS FUNCIONES DE LA “CRE” CONFORME A SU PRESUPUESTO AUTORIZADO, RESPETANDO LOS PRINCIPIOS A QUE HACE REFERENCIA EL ARTÍCULO 134 DE LA “CONSTITUCIÓN”.</t>
  </si>
  <si>
    <t>FIDEICOMISO DE LA COMISION NACIONAL DE HIDROCARBUROS</t>
  </si>
  <si>
    <t>SON FINES DEL FIDEICOMISO DE CONFORMIDAD CON LO DISPUESTO POR EL DECIMO SEGUNDO TRANSITORIO DEL DECRETO Y EL ARTICULO 31 DE LA LORCME, QUE EL FIDUCIARIO RECIBA LOS RECURSOS CORRESPONDIENTES A LOS INGRESOS PROPÍOS EXCEDENTES GENERADOS POR LA COMISION NACIONAL DE HIDROCARBUROS (CNH) DURANTE EL RESPECTIVO EJERCICIO FISCAL, HASTA POR EL LIMITE ESTABLECIDO EN DICHAS DISPOSICIONES, PARA DESTINARLOS EN POSTERIORES EJERCICIOS FISCALES A CUBRIR LOS GASTOS NECESARIOS PARA CUMPLIR CON LAS FUNCIONES DE LA CNH CONFORME A SU PRESUPUESTO AUTORIZADO, RESPETANDO LOS PRINCIPIOS A QUE HACE REFERENCIA EL ARTICULO 134 DE LA CONSTITUCION.</t>
  </si>
  <si>
    <t>APORTACIÓN INICIAL:   MONTO: $1,050,137,761.00   FECHA: 28/12/2015
OBSERVACIONES: EL 22 DE DICIEMBRE DE 2015 SE FIRMÓ EL CONTRATO CON EL BANCO NACIONAL DEL EJÉRCITO, FUERZA AÉREA Y ARMADA, S.N.C. COMO ADMINISTRADOR FIDUCIARIO DEL FIDEICOMISO PUBLICO DE ADMINISTRACIÓN Y PAGO PARA FINANCIAR UN PRESUPUESTO TOTAL QUE LE PERMITA CUMPLIR CON SUS ATRIBUCIONES (COBERTURA DE GASTOS NECESARIOS PARA CUMPLIR CON SUS FUNCIONES EN POSTERIORES EJERCICIOS)</t>
  </si>
  <si>
    <t>MANDATO SERANOR</t>
  </si>
  <si>
    <t>LA MANDANTE OTORGA EN ESTE ACTO AL MANDATARIO, QUIEN POR ESTE MEDIO LO ACEPTA, UN MANDATO AL QUE SE DENOMINARÁ "MANDATO SERANOR", CUYO OBJETO SERÁ EL PAGO DE LAS OBLIGACIONES A CARGO DE SERANOR QUE TIENE FRENTE A LOS TRABAJADORES SERANOR Y SUS BENEFICIARIOS, DE CONFORMIDAD CON LO PREVISTO EN EL REGLAMENTO INTERIOR DE TRABAJO DE SERANOR Y EL CONTRATO COLECTIVO DE TRABAJO A QUE ESTUVIEREN SUJETOS, MISMAS QUE SE ENCUENTRAN DESCRITAS EN EL ANEXO "A" DEL PRESENTE CONTRATO.</t>
  </si>
  <si>
    <t>199811MDC00885</t>
  </si>
  <si>
    <t>FIDEICOMISO FONDO PARA LA PRODUCCIÓN CINEMATOGRÁFICA DE CALIDAD (FOPROCINE)</t>
  </si>
  <si>
    <t>FOMENTAR EL DESARROLLO DE LA INDUSTRIA CINEMATOGRAFICA, MEDIANTE LA OPERACION DE UN SISTEMA DE OTORGAMIENTO DE APOYOS FINANCIEROS A LO PRODUCTORES (FOPROCINE)</t>
  </si>
  <si>
    <t>APORTACIÓN INICIAL:   MONTO: $11,017,019.00   FECHA: 16/06/1978
OBSERVACIONES: LA DISPONIBILIDAD CORRESPONDE AL INCISO F) CON LA FINALIDAD DE CUBRIR LAS PRIMAS DE ANTIGÜEDAD PAGADERAS A EMPLEADOS CON QUINCE AÑOS O MAS DE SERVICIO ESTABLECIDAS EN LAS POLÍTICAS.</t>
  </si>
  <si>
    <t>APORTACIÓN INICIAL:   MONTO: $505,950.00   FECHA: 21/12/2000
OBSERVACIONES: NINGUNA</t>
  </si>
  <si>
    <t>20163890X01593</t>
  </si>
  <si>
    <t>FONDO SECTORIAL DE INVESTIGACIÓN PARA LA EVALUACIÓN DE LA EDUACIÓN CONACYT-INEE</t>
  </si>
  <si>
    <t>EL OTORGAMIENTO DE APOYOS Y FINANCIAMIENTOS PARA LA REALIZACIÓN DE INVESTIGACIONES CIENTÍFICAS, DESARROLLO TECNOLÓGICO, INNOVACIÓN, EL REGISTRO NACIONAL O INTERNACIONAL DEL PROPIEDAD INTELECTUAL, LA DIVULGACIÓN CIENTÍFICA Y TECNOLÓGICA E INNOVACIÓN, ASÍ COMO LAS DEMÁS ACTIVIDADES, PROGRAMAS Y PROYECTOS QUE DETERMINE EL COMITÉ TÉCNICO Y DE ADMINISTRACIÓN.</t>
  </si>
  <si>
    <t>SALDO FINAL EJERCICIO ANTERIOR
(PESOS)</t>
  </si>
  <si>
    <t>APORTACIÓN INICIAL:   MONTO: $122,486,095.27   FECHA: 14/05/1993
OBSERVACIONES: LOS SALDOS SE INTEGRAN CON LA INFORMACIÓN RECIBIDA RESPONSABILIDAD DEL FIDUCIARIO BBVA BANCOMER, NO OMITIMOS MENCIONAR QUE LA INFORMACIÓN SE PRESENTA CON CIFRAS CONCILIADAS.</t>
  </si>
  <si>
    <t>APORTACIÓN INICIAL:   MONTO: $258,855,493.61   FECHA: 27/11/2012
OBSERVACIONES: EL RUBRO DE EGRESOS ACUMULADOS ESTÁ INTEGRADO POR LOS GASTOS EFECTUADOS POR EL FIDEICOMISO, ASÍ COMO LAS APLICACIONES PATRIMONIALES Y LA VARIACIÓN ENTRE LAS CUENTAS POR PAGAR Y POR COBRAR POR EL AUMENTO Y/O DISMINUCIÓN DE LAS MISMAS.</t>
  </si>
  <si>
    <t>FIDEICOMISO PARA PROMOVER EL ACCESO AL FINANCIAMIENTO DE MIPYMES Y EMPRENDEDORES</t>
  </si>
  <si>
    <t>DESTINAR LOS RECURSOS QUE INTEGRAN SU PATRIMONIO PARA APOYAR LA IMPLEMENTACIÓN: I) DE LOS INSTRUMENTOS Y MECANISMOS DE GARANTÍA Y OTROS ESQUEMAS QUE FACILITEN EL ACCESO AL FINANCIAMIENTO A LAS MIPYMES, EN CUMPLIMIENTO DEL ARTÍCULO 7 DE LA “LEY”, Y II) DE LOS PROGRAMAS DE CRÉDITO SUBORDINADO O GARANTÍAS PARA EMPRENDEDORES OPERADOS A TRAVÉS DE LAS ENTIDADES ANTES SEÑALADAS EMITIDOS POR EL INADEM.</t>
  </si>
  <si>
    <t>TON</t>
  </si>
  <si>
    <t>CENTRO NACIONAL DE CONTROL DEL GAS NATURAL</t>
  </si>
  <si>
    <t>201618TON01594</t>
  </si>
  <si>
    <t>FIDEICOMISO DE ADMINISTRACIÓN Y PAGO CENAGAS-BANCOMEXT</t>
  </si>
  <si>
    <t>A) RECIBIR Y ADMINISTRAR LOS DERECHOS DE COBRO DE CENAGAS RESPECTO DE LAS TARIFAS VIGENTES Y AUTORIZADAS POR LA CRE, DERIVADOS DE LOS CONTRATOS DE PRESTACIÓN DEL SERVICIO DE TRANSPORTE Y ALMACENAMIENTO DE GAS NATURAL, RELACIONADOS CON LA INFRAESTRUCTURA TRANSFERIDA A ÉSTE POR PEMEX, LAS EMPRESAS EN QUE PARTICIPE DIRECTA O INDIRECTAMENTE Y, EN SU CASO LA CFE, EN TÉRMINOS DE LA NORMATIVIDAD APLICABLE, Y B) ENTREGAR A PEMEX O, EN SU CASO, A LA CFE LAS CANTIDADES QUE LES CORRESPONDAN COMO CONTRAPRESTACIÓN POR LA TRANSFERENCIA DE LA INFRAESTRUCTURA, LOS CONTRATOS Y DERECHOS DE VÍA DETALLADOS EN EL LINEAMIENTO CUARTO DE LOS LINEAMIENTOS.</t>
  </si>
  <si>
    <t>APORTACIÓN INICIAL:   MONTO: $1,000.00   FECHA: 17/10/2016
OBSERVACIONES: FIDEICOMISO PARA GARANTIZAR EL PAGO DE LA CONTRAPRESTACIÓN A PEMEX POR LA TRANSFERENCIA DE INFRAESTRUCTURA, DE ACUERDO A LOS LINEAMIENTOS FINANCIEROS Y DE CONTRAPRESTACIONES A LOS QUE SE SUJETARAN PETRÓLEOS MEXICANOS, LA COMISIÓN FEDERAL DE ELECTRICIDAD Y EL CENTRO NACIONAL DE CONTROL DEL GAS</t>
  </si>
  <si>
    <t>REALIZAR CON CARGO A SU PATRIMONIO LOS PAGOS DESTINADOS A SOLVENTAR LOS GASTOS RELACIONADOS CON LA ADQUISICIÓN DE BIENES, CONTRATACIÓN DE SERVICIOS, Y EN SU CASO, DE OBRA PÚBLICA, QUE, EN TÉRMINOS DE LAS DISPOSICIONES APLICABLES LLEVE A CABO LA SECTUR, NECESARIOS PARA LA ADECUADA PRESTACIÓN DE LOS SERVICIOS INTEGRALES DE INFORMACIÓN, ORIENTACIÓN, ASESORÍA, ASISTENCIA, EMERGENCIA MECÁNICA, SEGURIDAD, PROTECCIÓN Y AUXILIO AL TURISTA NACIONAL Y EXTRANJERO, ASI COMO PARA MANTENER, MODERNIZAR E INCREMENTAR LA INFRAESTRUCTURA Y EQUIPAMIENTO QUE PERMITAN HACER EFICIENTE LA PRESTACIÓN DE LOS SERVICIOS TURÍSTICOS A CARGO DE LA CORPORACION.</t>
  </si>
  <si>
    <t>APORTACIÓN INICIAL:   MONTO: $18,000,000.00   FECHA: 30/11/2012
OBSERVACIONES: SALDO DE FLUJO DE EFECTIVO AL 31 DE DICIEMBRE 2015 EN APEGO A LA RECOMENDACIÓN 14-0-04100-02-0050-01-001 DE LA AUDITORIA FINANCIERA Y DE CUMPLIMIENTO 14-0-04100-02-0050 ASF EJERCICIO 2014</t>
  </si>
  <si>
    <t>APORTACIÓN INICIAL:   MONTO: $40,880,650.00   FECHA: 30/11/2012
OBSERVACIONES: EL INFORME FUE REALIZADO EN BASE AL FLUJO, MOSTRANDO LOS INGRESOS Y EGRESOS.</t>
  </si>
  <si>
    <t>APORTACIÓN INICIAL:   MONTO: $5,000,000.00   FECHA: 26/12/2007
OBSERVACIONES: ESTE FIDEICOMISO FUÉ REGISTRADO EN EL PASH EL 12 DE DICIEMBRE DE 2007, DE ACUERDO A LAS AUTORIZACIONES DE LAS INSTANCIAS CORRESPONDIENTES.</t>
  </si>
  <si>
    <t>APORTACIÓN INICIAL:   MONTO: $1,000.00   FECHA: 30/09/2016
OBSERVACIONES: LA APORTACIÓN DE RECURSOS PROPIOS EFECTUADA EN EL EJERCICIO DE 2016 POR EL IMPORTE DE $422,332,758.21 PROVIENE DEL PATRIMONIO DE LA ENTIDAD PARAESTATAL DENOMINADA “SERVICIOS DE ALMACENAMIENTO DEL NORTE, S.A.”, EXTINTA MEDIANTE DISOLUCIÓN Y LIQUIDACIÓN, LOS CUALES FUERON TRANSFERIDOS POR EL LIQUIDADOR DE DICHA ENTIDAD AL MANDATO SERANOR EN CUMPLIMIENTO A LA CLÁUSULA SEGUNDA INCISO B) DEL CONTRATO DE MANDATO. DICHOS RECURSOS SE ENCUENTRAN DEPOSITADOS E INVERTIDOS EN LA TESOFE Y VAN SIENDO EROGADOS POR EL MANDATARIO UNA VEZ QUE SE LE MINISTRAN A LA CUENTA PUENTE 40034712 PARA EL CUMPLIMIENTO DEL MANDATO.</t>
  </si>
  <si>
    <t>DIRECCIÓN GENERAL DE ENERGÍAS LIMPIAS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</si>
  <si>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EL GOBIERNO DEL ESTADO DE CHIHUAHUA</t>
  </si>
  <si>
    <t>APORTACIÓN INICIAL:   MONTO: $100,000.00   FECHA: 03/11/2000
OBSERVACIONES: NINGUNA.</t>
  </si>
  <si>
    <t>APORTACIÓN INICIAL:   MONTO: $18,050.00   FECHA: 07/11/2000
OBSERVACIONES: EL SALDO DE "APORTACIONES DE RECURSOS FISCALES", "APORTACIONES DE RECURSOS PROPIOS (PÚBLICOS FEDERALES)", " OTRAS APORTACIONES",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2015 CORRESPONDE A LA DISPONIBILIDAD PATRIMONIAL FINAL DE ESE EJERCICIO.</t>
  </si>
  <si>
    <t>CULTURA</t>
  </si>
  <si>
    <t>DIRECCIÓN GENERAL DEL CENTRO NACIONAL DE LAS ARTES</t>
  </si>
  <si>
    <t>EDUCAL S.A. DE C.V.</t>
  </si>
  <si>
    <t>DIRECCIÓN GENERAL DE CULTURAS POPULARES, INDÍGENAS Y URBANAS</t>
  </si>
  <si>
    <t>GOBIERNO DEL ESTADO DE ZACATEAS, FOMENTO CULTURAL BANAMEX, A C., AYUNTAMIENTO DE GUADALUPE, ZAC.</t>
  </si>
  <si>
    <t>FIDEICOMISO IRREVOCABLE DE ADMINISTRACIÓN MUSEO REGIONAL DE GUADALUPE ZACATECAS</t>
  </si>
  <si>
    <t>FIDEICOMISO IRREVOCABLE DE ADMINISTRACIÓN CENTRO CULTURAL SANTO DOMINGO OAXACA</t>
  </si>
  <si>
    <t>FIDEICOMISO PRIVADO IRREVOCABLE DE ADMINISTRACIÓN SANTO DOMINGO DE GUZMÁN, CHIAPAS</t>
  </si>
  <si>
    <t>APORTACIÓN INICIAL:   MONTO: $1.00   FECHA: 24/02/1988
OBSERVACIONES: -</t>
  </si>
  <si>
    <t>PETRÓLEOS MEXICANOS</t>
  </si>
  <si>
    <t>T9N</t>
  </si>
  <si>
    <t>PEMEX CORPORATIVO</t>
  </si>
  <si>
    <t>T9K</t>
  </si>
  <si>
    <t>PEMEX LOGÍSTICA</t>
  </si>
  <si>
    <t>TVV</t>
  </si>
  <si>
    <t>APOYAR A LAS 10 ENTIDADES FEDERATIVAS CON MENOR ÍNDICE DE DESARROLLO HUMANO RESPECTO DEL ÍNDICE NACIONAL, A TRAVÉS DE PROGRAMAS Y PROYECTOS DE INVERSIÓN DESTINADOS A PERMITIR EL ACCESO DE LA POBLACIÓN A LOS SERVICIOS BÁSICOS DE EDUCACIÓN Y SALUD, MANTENER E INCREMENTAR EL CAPITAL FÍSICO O LA CAPACIDAD PRODUCTIVA, ASÍ COMO DE INFRAESTRUCTURA BÁSICA; MEDIANTE LA CONSTRUCCIÓN, REHABILITACIÓN Y AMPLIACIÓN DE INFRAESTRUCTURA PÚBLICA Y SU EQUIPAMIENTO.</t>
  </si>
  <si>
    <t>FIDEICOMISO VENTA DE TÍTULOS EN DIRECTO AL PÚBLICO</t>
  </si>
  <si>
    <t>ADMINISTRACIÓN DE LOS RECURSOS FIDEICOMITIDOS PARA QUE SE LLEVEN A CABO LOS ACTOS NECESARIOS PARA DESARROLLAR E IMPLEMENTAR; EL CANAL DE DISTRIBUCIÓN DE TÍTULOS EN DIRECTO AL PÚBLICO, EN ADELANTE CETESDIRECTO</t>
  </si>
  <si>
    <t>APORTACIÓN INICIAL:   MONTO: $7,542,036,483.00   FECHA: 10/09/2014
OBSERVACIONES: SIN OBSERVACIONES</t>
  </si>
  <si>
    <t>APORTACIÓN INICIAL:   MONTO: $1,036,528.00   FECHA: 17/07/1991
OBSERVACIONES: LA CIFRA DEL SALDO FINAL DEL EJERCICIO 2016 ES DICTAMINADA.</t>
  </si>
  <si>
    <t>UNIDAD DE EVALUACIÓN DEL DESEMPEÑO</t>
  </si>
  <si>
    <t>FIDEICOMISO PARA LA EVALUACIÓN DE LOS FONDOS DE APORTACIONES FEDERALES</t>
  </si>
  <si>
    <t>QUE, PREVIA AUTORIZACIÓN DEL COMITÉ TÉCNICO, EL FIDUCIARIO EFECTÚE LOS PAGOS QUE CORRESPONDAN POR LAS CONTRATACIONES: I) DE LAS EVALUACIONES QUE REALICEN LAS DEPENDENCIAS COORDINADORAS DE LOS FONDOS DE APORTACIONES FEDERALES, LA SHCP O EL CONSEJO NACIONAL DE EVALUACIÓN DE LA POLÍTICA DE DESARROLLO SOCIAL, EN LO SUBSECUENTE EL “CONEVAL”, EN TÉRMINOS DE LOS ARTÍCULOS 49, FRACCIÓN V, DE LA LCF Y 110 DE LA LEY DE PRESUPUESTO, Y II) DEL DESARROLLO DE LAS METODOLOGÍAS Y MODELOS DE TÉRMINOS DE REFERENCIA POR PARTE DE LA SHCP O EL CONEVAL PARA QUE SE UTILICEN EN LAS EVALUACIONES A QUE SE REFIERE EL NUMERAL ANTERIOR.</t>
  </si>
  <si>
    <t>EDUCAL, S.A. DE C.V.</t>
  </si>
  <si>
    <t>CFE CONSOLIDADO</t>
  </si>
  <si>
    <t>201706G0N01601</t>
  </si>
  <si>
    <t>FIDEICOMISO PARA EL PAGO DE GASTOS DE SERVICIOS DE ASISTENCIA Y DEFENSA LEGAL BANCOMEXT</t>
  </si>
  <si>
    <t>ESTABLECER UN FONDO PARA QUE CON CARGO AL PATRIMONIO DEL FIDEICOMISO SE PAGUE: 1)LA CONTRATACION QUE REALICE BANCOMEXT DE LOS SERVICIOS DE LOS PRESTADORES DE SERVICIOS LEGALES QUE INTEGREN EL PADRON DE ABOGADOS, CONFORME A LO DISPUESTO EN LOS LINEAMIENTOS, 2)LA CONTRATACION QUE REALICE BANCOMEXT DE UNO O VARIOS SEGUROS DE RESPONSABILIDAD CON LOS QUE SE PROPORCIONEN LOS SERVICIOS DE ASISTENCIA Y DEFENSA LEGAL, 3) DE CONFORMIDAD CON LOS TERMINOS, LIMITES Y CONDICIONES PREVISTAS EN LOS LINEAMIENTOS, LOS GASTOS DE DEFENSA INCURRIDOS TANTO POR LOS PRESTADORES DE SERVICIOS LEGALES QUE FORMEN PARTE DE CUALQUIER PADRON DE ABOGADOS, COMO POR AQUELLOS QUE NO FORMEN PARTE DE PADRON DE ABOGADOS ALGUNO Y QUE BAJO LOS SERVICIOS DE COBERTURA CORPORATIVA DESIGNEN LOS BENEFICIARIOS Y AUTORICE BANCOMEXT.</t>
  </si>
  <si>
    <t>APORTACIÓN INICIAL:   MONTO: $25,000,000.00   FECHA: 24/11/2017
OBSERVACIONES: EN TERMINOS DE LO ESTABLECIDO EN EL ART 17 DE LOS LINEAMIENTOS GRLES PARA LA PRESTACION DE LOS SERVICIOS DE ASISTENCIA Y DEFENSA LEGAL A QUE SE REFIEREN LAS LEYES ORGANICAS DE LAS SNC Y DEL ORGANISMO DESCENTRALIZADO QUE SE IDENTIFICAN (LINEAMIENTOS), LA UNIDAD RESPONSABLE (UR) ES LA ENCARGADA DE INSTRUIR AL FIDUCIARIO LOS ACTOS TENDIENTES AL CUMPLIMIENTO DE LOS FINES DEL FIDEICOMISO, POR LO QUE NO CUENTA CON COMITE TECNICO (CLAUSULA 3RA DEL CONTRATO DE FISO)</t>
  </si>
  <si>
    <t>APORTACIÓN INICIAL:   MONTO: $68,500,000.00   FECHA: 09/08/2002
OBSERVACIONES: EL FIDUCIARIO ES BANSEFI.LA PARTIDA PRESUPUESTAL AFECTADA ES 7801</t>
  </si>
  <si>
    <t>APORTACIÓN INICIAL:   MONTO: $1,000,000.00   FECHA: 28/03/2007
OBSERVACIONES: ACTUALMENTE SE HA ALCANZADO LA META DE CAPITAL OBJETIVO POR LO QUE YA NO SE INVIERTE EN NUEVOS PROYECTOS Y SOLO SE REALIZA LA APORTACION DE RECURSOS PARA CUBRIR EL COSTO DEL PROCESO DE LITIGIO QUE SE SIGUE EN CONTRA DE DOS EMPRESAS QUE FUERON APOYADAS.</t>
  </si>
  <si>
    <t>FONDO DE INVERSION DE CAPITAL EN AGRONEGOCIOS INFRAESTRUCTURA</t>
  </si>
  <si>
    <t>APORTACIÓN INICIAL:   MONTO: $83,306,886.59   FECHA: 27/11/2012
OBSERVACIONES: EL RUBRO DE EGRESOS ACUMULADOS ESTÁ INTEGRADO POR LOS GASTOS EFECTUADOS POR EL FIDEICOMISO, ASÍ COMO LOS APOYOS ENTREGADOS POR EL CASO FICREA DURANTE EL EJERCICIO.</t>
  </si>
  <si>
    <t>SUBSECRETARÍA DE TRANSPORTE</t>
  </si>
  <si>
    <t>FONDO NACIONAL DE SEGURIDAD PARA CRUCES VIALES FERROVIARIOS</t>
  </si>
  <si>
    <t>QUE EL FIDUCIARIO CON CARGO AL PATRIMONIO FIDEICOMITIDO Y PREVIA INSTRUCCIÓN DEL COMITÉ TÉCNICO: I) ENTREGUE LOS APOYOS PARA EL FINANCIAMIENTO DE LA CONSTRUCCIÓN, MANTENIMIENTO Y OPERACIÓN DE LA SEÑALIZACIÓN, LOS SISTEMAS DE ALERTA Y DE OBSTRUCCIÓN DE TRÁFICO AUTOMOTOR Y PEATONAL, CUANDO EL TRÁNSITO SE REALICE AL INTERIOR DE ZONAS URBANAS O CENTROS DE POBLACIÓN, INCLUYENDO LA ELABORACIÓN DE PROYECTOS EJECUTIVOS, Y II) PAGUE LAS CONTRATACIONES NECESARIAS PARA LA ELABORACIÓN DE ESTUDIOS Y PROYECTOS QUE PERMITAN IDENTIFICAR LOS CRUZAMIENTOS SUSCEPTIBLES PARA MEJORAR LA EFICIENCIA Y SEGURIDAD EN LA OPERACIÓN DEL SERVICIO PÚBLICO DE TRANSPORTE FERROVIARIO;… PARA DAR CUMPLIMIENTO A LOS FINES, LA SCT LLEVARÁ A CABO LOS PROCEDIMIENTOS DE CONTRATACIÓN REGULADOS POR LA LAASSP Y POR LA LOPSRM, ASÍ COMO EN SUS RESPECTIVOS REGLAMENTOS. LA SUSCRIPCIÓN DE LOS CONTRATOS CORRESPONDERÁ INVARIABLEMENTE AL FIDUCIARIO EN TÉRMINOS DEL REGLAMENTO DE LA LAASSP Y DEL REGLAMENTO DE LA LOPSRM.</t>
  </si>
  <si>
    <t>APORTACIÓN INICIAL:   MONTO: $20,000,000.00   FECHA: 29/12/2017
OBSERVACIONES: EL FIDEICOMISO FONDO NACIONAL DE SEGURIDAD PARA CRUCES VIALES FERROVIARIOS, FUE CONSTITUIDO EL 18 DE DICIEMBRE DE 2017.</t>
  </si>
  <si>
    <t>COORDINACIÓN GENERAL DE PUERTOS Y MARINA MERCANTE</t>
  </si>
  <si>
    <t>FIDEICOMISO FONDO PARA EL FORTALECIMIENTO A LA INFRAESTRUCTURA PORTUARIA</t>
  </si>
  <si>
    <t>APOYAR EL DESARROLLO DE LA INFRAESTRUCTURA PORTUARIA, PARA LO CUAL, EL FIDUCIARIO PREVIA INSTRUCCIÓN DEL COMITÉ TÉCNICO: I) PAGARÁ LAS OBRAS Y SERVICIOS A CARGO DE LA SCT EN TÉRMINOS DEL PÁRRAFO SIGUIENTE, Y II) OTORGARÁ APOYOS A LAS ADMINISTRACIONES PORTUARIAS INTEGRALES CONSTITUIDAS COMO ENTIDAD PARAESTATAL. PARA DAR CUMPLIMIENTO A LOS FINES DEL FIDEICOMISO, LA SCT LLEVARÁ A CABO LOS PROCEDIMIENTOS DE CONTRATACIÓN REGULADOS POR LA LEY DE ADQUISICIONES, ARRENDAMIENTOS Y SERVICIOS DEL SECTOR PÚBLICO -LAASSP- Y POR LA LEY DE OBRAS PÚBLICAS Y SERVICIOS RELACIONADOS CON LAS MISMAS -LOPSRM-, ASÍ COMO EN SUS RESPECTIVOS REGLAMENTOS. EN ESTE SUPUESTO, LA SUSCRIPCIÓN DE LOS CONTRATOS CORRESPONDERÁ INVARIABLEMENTE AL FIDUCIARIO EN TÉRMINOS DEL REGLAMENTO DE LA LAASSP Y DEL REGLAMENTO DE LA LOPSRM.</t>
  </si>
  <si>
    <t>APORTACIÓN INICIAL:   MONTO: $2,366,304,825.00   FECHA: 27/12/2017
OBSERVACIONES: EL FIDEICOMISO FONDO PARA EL FORTALECIMIENTO A LA INFRAESTUCTURA PORTUARIA, FUE CONSTITUIDO EL 5 DE DICIEMBRE DE 2017.</t>
  </si>
  <si>
    <t>APORTACIÓN INICIAL:   MONTO: $29,250,000.00   FECHA: 28/05/2004
OBSERVACIONES: FIDEICOMISO EN PROCESO DE EXTINCIÓN.</t>
  </si>
  <si>
    <t>G00</t>
  </si>
  <si>
    <t>AGENCIA NACIONAL DE SEGURIDAD INDUSTRIAL Y DE PROTECCIÓN AL MEDIO AMBIENTE DEL SECTOR HIDROCARBUROS</t>
  </si>
  <si>
    <t>201716G0001597</t>
  </si>
  <si>
    <t>QUE EL FIDUCIARIO RECIBA LOS RECURSOS CORRESPONDIENTES A LOS INGRESOS PROPIOS EXCEDENTES GENERADOS POR LA ASEA DURANTE EL RESPECTIVO EJERCICIO FISCAL, HASTA POR EL LIMITE ESTABLECIDO EN DICHAS DISPOSICIONES, PARA DESTINARLOS EN POSTERIORES EJERCICIOS FISCALES A CUBRIR LOS GASTOS NECESARIOS PARA CUMPLIR CON LAS FUNCIONES DE LA ASEA CONFORME AL PRESUPUESTO AUTORIZADO, RESPETANDO LOS PRINCIPIOS A QUE HACE REFERENCIA EL ARTÍCULO 134 DE LA CONSTITUCIÓN.</t>
  </si>
  <si>
    <t>20173890X01598</t>
  </si>
  <si>
    <t>FONDO SECTORIAL DE INVESTIGACIÓN SOBRE POBREZA, MONITOREO Y EVALUACIÓN CONACYT-CONEVAL</t>
  </si>
  <si>
    <t>OTORGAMIENTO DE APOYOS Y FINANCIAMIENTOS PARA LA REALIZACIÓN DE INVESTIGACIONES CIENTÍFICAS, DESARROLLO TECNOLÓGICO, INNOVACIÓN Y LA FORMACIÓN DE RECURSOS HUMANOS ESPECIALIZADOS, BECAS, CREACIÓN Y FORTALECIMIENTO DE GRUPOS O CUERPOS ACADÉMICOS O PROFESIONALES DE INVESTIGACIÓN, DESARROLLO TECNOLÓGICO E INNOVACIÓN, DIVULGACIÓN CIENTIFICA Y TECNOLÓGICA E INNOVACIÓN.</t>
  </si>
  <si>
    <t>APORTACIÓN INICIAL:   MONTO: $1,000,000.00   FECHA: 17/12/2003
OBSERVACIONES: NO SE ADJUNTAN ESTADOS DE CUENTA DADO QUE NO SE HAN RECIBIDO. LA SUBCUENTA CONTINUA EN CEROS. EN EL TRIMESTRE NO EXISTIERON MOVIMIENTOS.</t>
  </si>
  <si>
    <t>APORTACIÓN INICIAL:   MONTO: $8,000,000.00   FECHA: 31/12/2000
OBSERVACIONES: DESDE EL MES DE MARZO DE 2016, LA SUBCUENTA YA SE ENCUENTRA EN CEROS. NO SE ADJUNTAN ESTADOS DE CUENTA YA QUE NO SE HAN RECIBIDO, PERO EN EL TRIMESTRE YA NO EXISTIERON MOVIMIENTOS.</t>
  </si>
  <si>
    <t>APORTACIÓN INICIAL:   MONTO: $298,822,440.34   FECHA: 27/11/2013
OBSERVACIONES: NINGUNA</t>
  </si>
  <si>
    <t>APORTACIÓN INICIAL:   MONTO: $100,000.00   FECHA: 22/11/1996
OBSERVACIONES: A PARTIR DE OCTUBRE2017 SE OTORGA EL SERVICIO DE DIAGNÓSTICOS ENERGÉTICOS A LA EMPRESA PRODUCTIVA SUBSIDIARIA DE SUMINISTRO DE SERVICIOS BÁSICOS.</t>
  </si>
  <si>
    <t>DESTINO: PAGO DE DIVERSOS PROYECTOS AUTORIZADOS POR EL COMITÉ TÉCNICO, EN SU OPORTUNIDAD
CUMPLIMIENTO DE LA MISIÓN:
REALIZAR LOS PAGOS DE LAS CONTRATACIONES DE SERVICIOS U OBRA PÚBLICA Y DE LA ADQUISICIÓN DE BIENES QUE REALICE LA SEGOB EN MATERIA DE SEGURIDAD PÚBLICA, INCLUYENDO LAS QUE REQUIERAN SUS ÓRGANOS ADMINISTRATIVOS DESCONCENTRADOS, A FIN DE CONTAR CON INSTALACIONES DIGNAS Y SEGURAS EN EL DESEMPEÑO DE LAS FUNCIONES ENCOMENDADAS Y PARA EL MEJOR CUMPLIMIENTO DE LOS OBJETIVOS EN MATERIA DE SEGURIDAD PÚBLICA</t>
  </si>
  <si>
    <t>DESTINO: SERVIR COMO MECANISMO DE PAGO DEL GOBIERNO FEDERAL: PARA DAR CUMPLIMIENTO A LAS OBLIGACIONES Y MEDIDAS DE REPARACIÓN QUE ORDENA LA CORTE INTERAMERICANA DE DERECHOS HUMANOS EN CONTRA EL ESTADO MEXICANO, ASÍ COMO DE LAS IMPLEMENTACIONES DE LA MEDIDAS CAUTELARES DE PROTECCIÓN A LOS D.H. DICTADAS POR LA CORTE IDH, COMISIÓN INTERAMERICANA D.H., DICTADOS POR COMISIÓN NACIONAL DE D.H. CUANDO ESTRÁS NO SE ENCUENTRAN DENTRO DEL PEF, CON FECHA 11 ABRIL 2011 SE REALIZÓ CONVENIO MODIFICATORIO AL CONTRATO DEL FIDEICOMISO A FIN DE ATENDER OTROS OBLIGACIONES EN MATERIA DE D.H. DERIVADOS DE TRATADOS INTERNACIONALES DE LOS QUE MÉXICO ES PARTE, COMO SON LAS SOLUCIONES AMISTOSAS Y CONVENIOS SUSCRITOS POR SGOB EN LOS QUE SE RECONOZCA LA RESPONSABILIDAD DE MEXICANA POR VIOLACIONES A LOS D.H.
CUMPLIMIENTO DE LA MISIÓN: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SOLUCIONES AMISTOSAS, ETC.</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</si>
  <si>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</si>
  <si>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LOS RECURSOS EROGADOS CORRESPONDEN A LAS COMISIONES PAGADAS, A LOS HONORARIOS FIDUCIARIOS, Y A LOS PAGOS DE LA POLIZA DE RESPONSABILIDAD CIVIL REALIZADOS DURANTE EL PERIODO QUE SE REPORTA.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</si>
  <si>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PENSIONES, JUBILACIONES, VALES DE DESPENSA, HONORARIOS MEDICOS, DEPORTIVOS, VIUDEZ Y ORFANDAD, MEDICINAS, HOSPITALES, REEMBOLSOS POR GASTOS MEDICOS, PRIMAS DE ANTIGUEDAD Y FONDO DE AHORRO PARA JUBILADOS.
CUMPLIMIENTO DE LA MISIÓN:
SE PAGARON EN EL PERIODO REPORTADO, PENSIONES, JUBILACIONES, VALES DE DESPENSA, HONORARIOS MEDICOS, DEPORTIVOS, VIUDEZ Y ORFANDAD, MEDICINAS, HOSPITALES, REEMBOLSOS POR GASTOS MEDICOS, PRIMAS DE ANTIGUEDAD Y FONDO DE AHORRO PARA JUBILADOS.</t>
  </si>
  <si>
    <t>DESTINO: SE REALIZARON PAGOS POR CONCEPTO DE INTERESES PEA A JUBILADOS.
CUMPLIMIENTO DE LA MISIÓN:
EN EL PERIODO QUE SE REPORTA SE EROGARON RECURSOS PARA CUMPLIMIENTO DE LA MISION Y FINES DEL FIDEICOMISO.</t>
  </si>
  <si>
    <t>DESTINO: EMOLUMENTOS Y PRESTACIONES, IMPUESTOS DIVERSOS, COMISIONES PAGADAS, GASTOS DE ADMINISTRACION, DEPRECIACIONES.
CUMPLIMIENTO DE LA MISIÓN:
SE PARTICIPO EN CAPACITACION Y EDUCACION ENCAMINADAS AL MEJORAMIENTO DE LA CULTURA DE DISEÑO A NIVEL NACIONAL.</t>
  </si>
  <si>
    <t>DESTINO: GASTOS DE ADMINISTRACION, GASTOS DE VENTA Y GASTOS FINANCIEROS.
CUMPLIMIENTO DE LA MISIÓN:
APOYO A LA DIVULGACION DE DIVERSAS MANIFESTACIONES ARTISTICAS EN MEXICO.</t>
  </si>
  <si>
    <t>DESTINO: ENTREGAR LOS RECURSOS QUE EL COMITÉ TÉCNICO DEL FONDO DE APOYO A MUNICIPIOS AUTORICE A MUNICIPIOS Y ORGANISMOS, PARA CUBRIR LO SIGUIENTE: I) COSTOS PARA LA ELABORACIÓN DE ESTUDIOS Y PROYECTOS, ASOCIADOS A LOS PROGRAMAS Y PRODUCTOS DE BANOBRAS INCLUYENDO SU IDENTIFICACIÓN, DISEÑO, EVALUACIÓN, DIAGNOSTICO, EJECUCIÓN, PROMOCIÓN Y DIFUSIÓN; II) COSTOS RELACIONADOS CON ASISTENCIA TÉCNICA, FINANCIERA Y CAPACITACIÓN A SERVIDORES PÚBLICOS; III) COMISIONES POR APERTURA DE CRÉDITOS CUYA FUENTE DE PAGO SEAN RECURSOS DEL FAIS, Y IV) GASTOS DE ESTRUCTURACIÓN Y ORIGINACIÓN DE OPERACIONES DE CRÉDITO, ENTRE LOS QUE QUEDAN INCLUIDOS LOS DE CALIFICACIÓN DE LA ESTRUCTURA.
CUMPLIMIENTO DE LA MISIÓN:
A LA FECHA SE HAN EJERCIDO RECURSOS DE ESTE FIDEICOMISO, EN CUMPLIMIENTO DE FINES</t>
  </si>
  <si>
    <t>DESTINO: OTROS GASTOS DE ADMINISTRACION.
CUMPLIMIENTO DE LA MISIÓN:
EMITIR, ENAJENAR Y ENTREGAR LOS CERTIFICADOS DE PARTICIPACIÓN INMOBILIARIA NO AMORTIZABLES, CUANDO ÉSTOS HAYAN SIDO INTEGRAMENTE CUBIERTOS. SE CONTINUA INVITANDO A LOS INTERESADOS A ESCRITURAR, SIN AVANCE ALGUNO A LA FECHA QUE SE REPORTA.</t>
  </si>
  <si>
    <t>DESTINO: PAGO DE PENSIONES, SERVICIO MÉDICO,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</si>
  <si>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</si>
  <si>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</si>
  <si>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</si>
  <si>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CONTINUA RECABANDO DIVERSAS CONSTANCIAS EN EL REGISTRO PÚBLICO DE LA PROPIEDAD Y DEL COMERCIO, CATASTRO Y JUZGADOS, PARA PODER INTEGRAR EL DICTAMEN DE CASTIGO, EL CUAL DADA LA COMPLEJIDAD Y ANTIGUEDAD DEL ASUNTO, ESTÁ EN PROCESO DE ELABORACIÓN.</t>
  </si>
  <si>
    <t>DESTINO: GARANTIZAR LAS FIANZAS QUE OTORGUEN LAS INSTITUCIONES DE AFIANZAMIENTO A LAS MICRO, PEQUEÑAS Y MEDIANAS EMPRESAS.
CUMPLIMIENTO DE LA MISIÓN:
NA</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</si>
  <si>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</si>
  <si>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</si>
  <si>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</si>
  <si>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</si>
  <si>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PAGO DE PENSIONES, JUBILACIONES Y GASTOS MEDICOS
CUMPLIMIENTO DE LA MISIÓN:
OTORGAR LOS BENEFICIOS A LOS PENSIONADOS Y SUS BENEFICIARIOS DE BNCI, CONFORME A LAS CONDICIONES DE TRABAJO, CONSISTENTES EN EL PAGO DE PENSIONES Y GASTOS MEDICOS.</t>
  </si>
  <si>
    <t>DESTINO: PAGO DE PENSIONES, JUBILACIONES Y GASTOS MEDICOS.
CUMPLIMIENTO DE LA MISIÓN:
OTORGAR LOS BENEFICIOS A LOS PENSIONADOS Y SUS BENEFICIARIOS DE BANPESCA, CONFORME A LAS CONDICIONES DE TRABAJO, CONSISTENTES EN EL PAGO DE PENSIONES Y GASTOS MÉDICOS.</t>
  </si>
  <si>
    <t>DESTINO: NO APLICA
CUMPLIMIENTO DE LA MISIÓN:
GARANTIZAR EL CUMPLIMIENTO DE PAGO DEL CRÉDITO OTORGADO AL GOBIENRO DEL ESTADO DE MORELOS. MISIÓN QUE FUE CUMPLIDA.</t>
  </si>
  <si>
    <t>DESTINO: OTROS GASTOS DE ADMINISTRACIÓN.
CUMPLIMIENTO DE LA MISIÓN:
DESARROLLAR UN PROGRAMA DE URBANIZACIÓN, LOTIFICACIÓN Y EN SU CASO CONSTRUCCIÓN Y VENTA DE CASAS DE INTERÉS SOCIAL.</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</si>
  <si>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SE HA REALIZADO APORTACIONES A PROYECTOS EN DONDE PARTICIPA FOCIR, POR 18.541 MDP, EN TANTO 97.259 MDP SE ENCUENTRAN EN PROCESO DE FORMALIZACIÓN DE LA INVERSIÓN, CON LO QUE SE ESPERA GENERAR UN IMPACTO SOCIO-ECONÓMICO EN 6 ENTIDADES FEDERATIVAS, EL BENEFICIO DE 58 PRODUCTORES Y CONTRIBUIR EN LA GENERACIÓN DE 385 EMPLEOS.</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</si>
  <si>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REPORTANDOSE UNA INVERSIÓN FINANCIERA EXHIBIDA POR 308.738 MDP Y COMPROMETIDA POR 424.524 MDP, LO QUE HA PERMITIDO BENEFICIAR A 2 400 PRODUCTORES, GENERAR 385 EMPLEOS EN DOS ENTIDADES CON UN EFECTO MULTIPLICADOR DE 18.20 VECES.</t>
  </si>
  <si>
    <t>DESTINO: LOS RECURSOS SE CANALIZARÁN AL FOMENTO Y DESARROLLO DE OPERACIONES DE IMPULSO A LOS PROYECTOS DEL SECTOR RURAL Y AGROINDUSTRIAL, ASÍ COMO TODAS AQUELLAS ACTIVIDADES NECESARIAS PARA LA CONSECUCIÓN DE LOS OBJETIVOS DE DICHO SECTOR.
CUMPLIMIENTO DE LA MISIÓN:
POR SER DE RECIENTE CREACIÓN, EL FICA ESTÁ EN PROCESO DE ALCANZAR LAS METAS PREVISTAS.</t>
  </si>
  <si>
    <t>DESTINO: LA PROMOCION DE INVERSION DE CAPITAL DE RIESGO EN TERRITORIO NACIONAL, AL FOMENTO, DESARROLLO Y CONSOLIDACION DE EMPRESAS DEL SECTOR RURAL, AGROINDUSTRIAL Y DE AGRONEGOCIOS.
CUMPLIMIENTO DE LA MISIÓN:
CON UNA META DE LEVANTAMIENTO DE CAPITAL POR 1,868.503 MDP, SE HA LOGRADO COLOCAR INVERSIÓN POR 900.451 MDP, LO QUE REPRESENTA EL 48.2% DE LA META, Y SE HAN CANALIZADO EN 7 PROYECTOS QUE SE ENCUENTRAN EN 11 ENTIDADES FEDERATIVAS Y QUE HAN PERMITIDO BENEFICIAR A 5,047 PRODUCTORES Y CONTRIBUIR EN LA GENERACIÓN DE 10,987 EMPLEOS, OBTENIENDO UN EFECTO MULTIPLICADOR DE 4.50 VECES.</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</si>
  <si>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 EN EGRESOS ACUMULADOS SE REFLEJA LA APORTACIÓN POR 22 MDP A LA EMPRESA FIOSAPI INMOBILIARIA.</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</si>
  <si>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</si>
  <si>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</si>
  <si>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DESTINO: NO SE REALIZARON EROGACIONES.
CUMPLIMIENTO DE LA MISIÓN:
LA UNIDAD DE BANCA DE DESARROLLO ESTÁ REVISANDO LAS OPCIONES QUE PERMITAN LLEVAR A CABO LA TERMINACIÓN DEL MANDATO.</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</si>
  <si>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</si>
  <si>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NO APLICA
CUMPLIMIENTO DE LA MISIÓN:
LA ENAJENACIÓN DE LOS LOTES EN EL FRACCIONAMIENTO DE AGUA HEDIONDA EN CUAUTLA, MORELOS, ESTÁ CUMPLIDA.</t>
  </si>
  <si>
    <t>DESTINO: COMPRA DE EQUIPO MILITAR, GASTOS BANCARIOS DE OPERACIÓN.
CUMPLIMIENTO DE LA MISIÓN:
SE CUBRIÓ DE MANERA OPORTUNA LAS ADQUISICIONES DE EQUIPO MILITAR ASÍ COMO LA CONTRATACIÓN DE OBRA PÚBLICA Y SERVICIOS NECESARIOS.</t>
  </si>
  <si>
    <t>DESTINO: PAGO A DEUDOS DE MILITARES FALLECIDOS O MILITARES CON UNA INUTILIDAD EN 1A. CATEGORIA EN ACTOS DEL SERVICIO CONSIDERADOS DE ALTO RIESGO Y GASTOS BANCARIOS DE OPERACION.
CUMPLIMIENTO DE LA MISIÓN:
SE AUTORIZARON CASOS PARA PAGO A DEUDOS DE MILITARES FALLECIDOS O CON UNA INUTILIDAD EN 1A. CATEGORIA EN ACTOS DEL SERVICIO CONSIDERADOS DE ALTO RIESGO.</t>
  </si>
  <si>
    <t>DESTINO: ACTIVIDADES DE OPERACIÓN DEL HOTEL FIESTA INN MAZATLAN
CUMPLIMIENTO DE LA MISIÓN:
SE CONCLUYÓ EL CONTRATO DE OPERACIÓN HOTELERA Y ESTÁ EN PROCESO DE EXTINCIÓN EL FIDEICOMISO.</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</si>
  <si>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</si>
  <si>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</si>
  <si>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</si>
  <si>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PAGO DE DIVERSOS PROYECTOS RELACIONADOS CON LA CONECTIVIDAD DIGITAL SATELITAL, CONECTIVIDAD DE BANDA ANCHA, PUNTOS MÉXICO CONECTADO PROYECTOS DE INCLUSION DIGITAL Y MÉXICO CONECTADO.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</si>
  <si>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ESTE FIDEICOMISO SE ENCUENTRA EN PROCESO DE EXTINCIÓN.
CUMPLIMIENTO DE LA MISIÓN:
ESTE FIDEICOMISO SE ENCUENTRA EN PROCESO DE EXTINCIÓN.</t>
  </si>
  <si>
    <t>DESTINO: HONORARIOS, GASTOS DE OPERACIÓN E INVERSIONES, OBJETO DEL FIDEICOMISO, INCLUIDO EL IVA.
CUMPLIMIENTO DE LA MISIÓN:
SE CUMPLE CON EL OBJETO Y FINES DEL FIDEICOMISO.</t>
  </si>
  <si>
    <t>DESTINO: OTROS GASTOS DE OPERACIÓN, ADMINISTRACIÓN, HONORARIOS Y COMISIONES PAGADAS.
CUMPLIMIENTO DE LA MISIÓN:
ESTE FIDEICOMISO SE ENCUENTRA EN PROCESO DE EXTINCION.</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</si>
  <si>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</si>
  <si>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SE CUMPLE CON EL OBJETO Y FINES DEL FIDEICOMISO, ÉSTE ESTARÁ VIGENTE, POR LO MENOS, HASTA EL TÉRMINO DEL PLAZO DE LA CONCESIÓN, EL CUAL ES EL 28-NOV-2019.</t>
  </si>
  <si>
    <t>DESTINO: NO APLICA
CUMPLIMIENTO DE LA MISIÓN:
SE CUMPLE CON EL OBJETO Y FINES DEL FIDEICOMISO, ÉSTE ESTARÁ VIGENTE, POR LO MENOS, HASTA EL TÉRMINO DEL PLAZO DE LA CONCESIÓN, EL CUAL ES EL 17/OCT/2037.</t>
  </si>
  <si>
    <t>DESTINO: NO APLICA
CUMPLIMIENTO DE LA MISIÓN:
SE CUMPLE CON EL OBJETO Y FINES DEL FIDEICOMISO, ÉSTE ESTARÁ VIGENTE, POR LO MENOS, HASTA EL TÉRMINO DEL PLAZO DE LA CONCESIÓN, EL CUAL ES EL 24-ABR-2022.</t>
  </si>
  <si>
    <t>DESTINO: NO APLICA
CUMPLIMIENTO DE LA MISIÓN:
SE CUMPLE CON EL OBJETO Y FINES DEL FIDEICOMISO, ÉSTE ESTARÁ VIGENTE, POR LO MENOS, HASTA EL TÉRMINO DEL PLAZO DE LA CONCESIÓN, EL CUAL ES EL 18/JUL/2020.</t>
  </si>
  <si>
    <t>DESTINO: CUBRIR GASTOS ADMINISTRATIVOS Y RETIROS DEL PERSONAL.
CUMPLIMIENTO DE LA MISIÓN:
CONSTITUIR LA RESERVA REQUERIDA A TRAVÉS DE UN CONTRATO DE FIDEICOMISO IRREVOCABLE CON UNA INSTITUCIÓN FIDUCIARIA QUE CUBRA LA PRIMA DE ANTIGÜEDAD Y PLAN DE PENSIONES AL PERSONAL DE BASE.</t>
  </si>
  <si>
    <t>DESTINO: SE ESTUVO REPORTANDO ERRONEAMENTEDISPONBILIDAD DE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LOS $2,057,486.54, SON RECURSOS DE ANUIES, A.C. Y NO DEL FIDEICOMISO SUPERA, SE ANEXA ESTA CUENTA BANCARIO.
CUMPLIMIENTO DE LA MISIÓN:
SE TIENE UN CUMPLIMIENTO GENERAL</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</si>
  <si>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</si>
  <si>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DESTINO: EL CONVENIO DE COLABORACIÓN Y COORDINACIÓN DE FECHA 28/DIC/2007 QUE CELEBRAN POR UNA PARTE EL GOBIERNO FEDERAL, LA CONADE Y EL GOBIERNO DEL ESTADO DE JALISCO EN SU CLAUSULA PRIMERA DICE: EL PRESENTE CONVENIO TIENE POR OBJETO ESTABLECER LAS BASES CONFORME A LAS CUALES "EL CODE", Y "LA CONADE", UNIRÁN RECURSOS Y ESFUERZOS PARA CONTAR CON LAS INSTALACIONES DEPORTIVAS QUE SERÁN SEDE EN LA CELEBRACIÓN DE LOS JUEGOS PANAMERICANOS, GUADALAJARA 2011; REPERCUTIENDO EN BENEFICIO DE LA COMUNIDAD DEPORTIVA Y DE LA SOCIEDAD EN GENERAL.
CUMPLIMIENTO DE LA MISIÓN:
EL OBJETO SE LLEVÓ A CABO EN TIEMPO Y FORMA.</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</si>
  <si>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</si>
  <si>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CON EL OBJETO PARA EL CUAL FUE CREADO EL FIDEICOMISO</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</si>
  <si>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OBJETO PARA EL CUAL FUE CREADO EL FIDEICOMISO, FUE CUMPLIDO.</t>
  </si>
  <si>
    <t>DESTINO: LOS RECURSOS FEDERALES OTORGADOS AL MANDATO FUERON UTILIZADOS EN SU TOTALIDAD EN ANTERIORES EJERCICIOS FISCALES.
CUMPLIMIENTO DE LA MISIÓN:
ANTENDIÓ A USUARIOS OFICIALMENTE INSCRITOS EN 164 SEDES DE ASESORÍA, DISTRIBUIDAS EN 24 ENTIDADES FEDERATIVAS PARTICIPANTES.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</si>
  <si>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</si>
  <si>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</si>
  <si>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SOLAMENTE ESTÁN DISPONIBLES PARA LA LIQUIDACIÓN DE LOS GASTOS POR EXTINCIÓN DEL FIDEICOMISO
CUMPLIMIENTO DE LA MISIÓN:
NO EXISTEN METAS REGISTRADAS YA QUE ESTE FIDEICOMISO SE ENCUENTRA EN PROCESO DE EXTINCION.</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</si>
  <si>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</si>
  <si>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</si>
  <si>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HONORARIOS FIDUCIARIOS Y PROFESIONALES, RENTAS Y GASTOS DE OPERACIÓN PAGADOS CON RECURSOS ESTATALES.
CUMPLIMIENTO DE LA MISIÓN:
COADYUVAR CON LA PLANEACIÓN DEL DESARROLLO A TRAVÉS DE LA ADMINISTRACIÓN DE LOS RECURSOS, QUE SE PROCURE (EL FIDEICOMISO) PARA FOMENTAR Y CANALIZAR APOYOS A ESTUDIOS Y PROYECTOS QUE HAYAN SIDO IDENTIFICADOS COMO DETONADORES DEL DESARROLLO REGIONAL.</t>
  </si>
  <si>
    <t>DESTINO: HONORARIOS FIDUCIARIOS
CUMPLIMIENTO DE LA MISIÓN:
COADYUVAR A LA PLANEACIÓN DEL DESARROLLO A TRAVÉS DE LA ADMINISTRACIÓN DE LOS RECURSOS, QUE SE PROCURE (EL FIDEICOMISO) PARA FOMENTAR Y CANALIZAR APOYOS A ESTUDIOS Y PROYECTOS QUE HAYAN SIDO IDENTIFICADOS COMO DETONADORES DEL DESARROLLO REGIONAL.</t>
  </si>
  <si>
    <t>DESTINO: PARA EL CUMPLIMIENTO DE LAS SIGUIENTES FUNCIONES DE LA CONABIO (FIDEICOMISARIA DEL FONDO PARA LA BIODIVERSIDAD): 1.- INSTRUMENTAR Y OPERAR EL SISTEMA NACIONAL DE INFORMACIÓN SOBRE BIODIVERSIDAD (SNIB), PARA BRINDAR DATOS, INFORMACIÓN Y ASESORÍA A DIVERSOS USUARIOS. 2.- INSTRUMENTAR LAS REDES DE INFORMACIÓN NACIONALES Y MUNDIALES SOBRE BIODIVERSIDAD. 3.- DAR CUMPLIMIENTO A LOS COMPROMISOS INTERNACIONALES EN MATERIA DE BIODIVERSIDAD ADQUIRIDOS POR MÉXICO QUE SE LE ASIGNEN. 4.- LLEVAR A CABO ACCIONES ORIENTADAS A LA CONSERVACIÓN Y USO SUSTENTABLE DE LA BIODIVERSIDAD DE MÉXICO.
CUMPLIMIENTO DE LA MISIÓN:
SE CUMPLIÓ CON LA MISIÓN DE LA COMISIÓN NACIONAL PARA EL CONOCIMIENTO Y USO DE LA BIODIVERSIDAD (CONABIO) QUE ES "PROMOVER, COORDINAR, APOYAR Y REALIZAR ACTIVIDADES DIRIGIDAS AL CONOCIMIENTO DE LA DIVERSIDAD BIOLÓGICA, ASÍ COMO A SU CONSERVACIÓN Y USO SUSTENTABLE, PARA BENEFICIO DE LA SOCIEDAD", A TRAVÉS DEL FIDEICOMISO "FONDO PARA LA BIODIVERSIDAD" CUYO OBJETO ES INTEGRAR UN FONDO CON RECURSOS EN NUMERARIO Y EN ESPECIE PARA PROMOVER, FINANCIAR Y APOYAR LAS ACTIVIDADES DE LA CONABIO.</t>
  </si>
  <si>
    <t>DESTINO: CUBRIR EL GASTO EFECTUADO POR LOS PROYECTOS DE INVESTIGACION CIENTIFICA Y DE DESARROLLO TECNOLOGICO QUE REALIZA EL INSTITUTO NACIONAL DE ELECTRICIDAD Y ENERGÍAS LIMPIAS.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</si>
  <si>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FINANCIAR PROYECTOS ESPECIFICOS DE INVESTIGACIÓN Y OTROS VINCULADOS A PROYECTOS CIENTIFICOS Y TECNOLOGICOS
CUMPLIMIENTO DE LA MISIÓN:
CONTINUAR APOYANDO LOS PROYECTOS DE INVESTIGACION</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</si>
  <si>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</si>
  <si>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</si>
  <si>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FONDO DE AHORRO EN BENEFICIO DEL PERSONAL OPERATIVO DE BASE Y DE CONFIANZA DEL IMP
CUMPLIMIENTO DE LA MISIÓN:
CUMPLIR CON LAS APORTACIONES DEL FONDO DE AHORRO EN BENEFICIO DEL PERSONAL OPERATIVO DE BASE Y DE CONFIANZA DEL IMP</t>
  </si>
  <si>
    <t>DESTINO: CUBRIR PENSIONES DEL PERSONAL DE FONATUR.
CUMPLIMIENTO DE LA MISIÓN:
CUBRIR CON OPORTUNIDAD LAS EROGACIONES A QUE TENGA DERECHO EL PERSONAL DE LA INSTITUCIÓN.</t>
  </si>
  <si>
    <t>DESTINO: EL PAGO DE LA PRIMA DE ANTIGÜEDAD DE LOS TRABAJADORES. LO REPORTADO COMO ENTEROS A LA TESOFE CORRESPONDE AL PAGO DE IVA
CUMPLIMIENTO DE LA MISIÓN:
GARANTIZAR EL PAGO DE PRIMAS DE ANTIGÜEDAD A LOS TRABAJADORES DEL HOTEL CAMINO REAL OAXACA (EXCONVENTO DE SANTA CATARINA).</t>
  </si>
  <si>
    <t>DESTINO: HONORARIOS FIDUCIARIOS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</si>
  <si>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</si>
  <si>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</si>
  <si>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HONORARIOS FIDUCIARIA
CUMPLIMIENTO DE LA MISIÓN:
EL FIDEICOMISO DEJO DE OPERAR POR INSTRUCCIONES DE LA SECRETARÍA DE HACIENDA Y CREDITO PUBLICO DESDE JULIO DE 1999, EN VIRTUD DE HABERSE CONSTITUIDO DE MANERA IRREGULAR, YA QUE EL GOBIERNO FEDERAL NO PARTICIPO COMO FIDEICOMITENTE, SINO COMO "COADYUVANTE".</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</si>
  <si>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CUMPLIMIENTO DE LA MISIÓN:
SE IMPLEMENTÓ EL PROGRAMA DE MEJORA DE LOS SERVICIOS QUE CONTEMPLA EL DESARROLLO DE LOS PROCESOS DE: DEFINICIÓN DE PROCEDIMIENTOS PARA ACCESO DE LOS SERVICIOS DE IDEGEO SOPORTE TÉCNICO. ELABORAR LA PROPUESTA PARA EL DESARROLLO DE LA PLATAFORMA TECNOLÓGICA DEL LABORATORIO DE GEOINTELIGENCIA; PROGRAMA DE ORIENTACIÓN DE LOS SERVICIOS DE CARGA, CATALOGACIÓN Y CONSULTA DE LA INFORMACIÓN CARTOGRÁFICA. • LABORATORIO DE GEOINTELIGENCIA (GEOINT) • INFRAESTRUCTURA DE DATOS ESPACIALES (IDEGEO)</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</si>
  <si>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</si>
  <si>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</si>
  <si>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</si>
  <si>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APOYOS PARA LA INVESTIGACION CIENTIFICA Y TECNOLOGICA DEL SECTOR SALUD.
CUMPLIMIENTO DE LA MISIÓN:
EL OBJETO DEL FONDO ES PROMOVER LA INVESTIGACIÓN CIENTÍFICA, EL DESARROLLO E INNOVACIÓN TECNOLOGICA, MEDIANTE LA CANALIZACIÓN DE RECURSOS A PROYECTOS DE INVESTIGACIÓN, QUE PUEDAN GENERAR CONOCIMIENTO, DESARROLLOS TECNOLÓGICOS O INNOVACIONES PARA EL SECTOR SALUD. CONTRIBUYE AL FORTALECIMIENTO DE LAS CAPACIDADES EN CIENCIA Y TECNOLOGÍA EN EL SECTOR.</t>
  </si>
  <si>
    <t>DESTINO: FINANCIAR EL GASTO Y LAS INVERSIONES DE PROYECTOS DE INVESTIGACIÓN APLICADA, DESARROLLO TECNOLÓGICO, FORMACIÓN DE RECURSOS HUMANOS, FORTALECIMIENTO DE LAS CAPACIDADES CIENTÍFICAS Y DIFUSIÓN EN LAS ÁREAS DE CONOCIMIENTO QUE REQUIERA EL SECTOR EN MATERIA DEL AGUA.
CUMPLIMIENTO DE LA MISIÓN:
SE CUMPLE LA MISIÓN Y OBJETIVOS DEL FONDO SECTORIAL AL CONTINUAR CON EL FINANCIAMIENTO DE PROYECTOS DE INVESTIGACIÓN APLICADA, DESARROLLO TECNOLÓGICO Y FORMACIÓN DE RECURSOS HUMANOS.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</si>
  <si>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 EL FIDEICOMISO.
CUMPLIMIENTO DE LA MISIÓN:
ESTA INFORMACIÓN NO FUE ACTUALIZADA POR EL SECRETARIO ADMINISTRATIVO.</t>
  </si>
  <si>
    <t>DESTINO: INVESTIGACIÓN CIENTÍFICA Y TECNOLÓGICA APLICADA, TANTO A FUENTES RENOVABLES DE ENERGÍA, EFICIENCIA ENERGÉTICA, USO DE TECNOLOGÍAS LIMPIAS Y DIVERSIFICACIÓN DE FUENTES PRIMARIAS DE ENERGÍA. LA ADOPCIÓN, INNOVACIÓN, ASIMILACIÓN Y DESARROLLO TECNOLÓGICO DE LAS MATERIAS SEÑALADAS EN EL PUNTO ANTERIOR.
CUMPLIMIENTO DE LA MISIÓN:
ESTA INFORMACIÓN NO FUE ACTUALIZADA POR EL SECRETARIO ADMINISTRATIVO DEL FONDO.</t>
  </si>
  <si>
    <t>DESTINO: PAGO DE GASTOS Y ACCIONES RELACIONADAS CON LA EXTINCIÓN DEL FIDEICOMISO.
CUMPLIMIENTO DE LA MISIÓN:
SE CONTINÚA CON LAS ACCIONES DE EXTINCIÓN.</t>
  </si>
  <si>
    <t>DESTINO: PAGO DE LIQUIDACIONES DEL PERSONAL DEL CENTRO.
CUMPLIMIENTO DE LA MISIÓN:
EL OBJETO DEL FIDEICOMISO ES FINANCIAR Y/O COMPLEMENTAR EL FINANCIAMIENTO NECESARIO PARA HACER FRENTE AL RETIRO VOLUNTARIO Y LIQUIDACIONES DEL PERSONAL DEL CENTRO.</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</si>
  <si>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</si>
  <si>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 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CUMPLIMIENTO DE LA MISIÓN:
CON BASE EN SU OBJETO ESTA CUMPLIENDO CON LOS FINES PARA LOS QUE FUE CREADO COMO EL EQUIPAMIENTO DE PROYECTOS ESPECÍFICOS DE INVESTIGACIÓN, DESARROLLO TECNOLÓGICO Y DE INNOVACIÓN.</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</si>
  <si>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</si>
  <si>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DESTINO: FINANCIAR O COMPLEMENTAR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
CUMPLIMIENTO DE LA MISIÓN:
FINANCIAR O COMPLEMENTAR EL FINANCIAMIENTO DE PROYECTOS ESPECIFICOS DE INVESTIGACION, DE DESARROLLO TECNOLOGICO Y DE INNOVACION, LA CREACION Y MANTENIMIENTO DE INSTALACIONES DE INVESTIGACION, SU EQUIPAMIENTO, EL SUMINISTRO DE MATERIALES.</t>
  </si>
  <si>
    <t>DESTINO: FOMENTAR EL AHORRO SISTEMÁTICO DE SUS TRABAJADORES QUE LES PERMITA, ADEMÁS DE ESTABLECER UN PATRIMONIO FAMILIAR.
CUMPLIMIENTO DE LA MISIÓN:
FOMENTAR EL AHORRO SISTEMÁTICO DE SUS TRABAJADORES QUE LES PERMITA, ADEMÁS DE ESTABLECER UN PATRIMONIO FAMILIAR.</t>
  </si>
  <si>
    <t>DESTINO: GASTO CORRIENTE Y DE INVERSION DE LOS PROYECTOS APOYADOS POR EL FIDEICOMISO Y PAGOS AL FIDUCIARIO POR CONCEPTO DE; HONORARIOS Y COMISIONES.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</si>
  <si>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</si>
  <si>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</si>
  <si>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</si>
  <si>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APOYAR LA REALIZACIÓN DE PROYECTOS CIENTÍFICOS, TECNOLOGICOS, DE INNOVACIÓN QUE RESPONDAN A PRIORIDADES ESTABLECIDAS POR EL GOBIERNO DEL ESTADO, PARA ATENDER PROBLEMAS, NECESIDADES U OPORTUNIDADES ESTRATEGICAS QUE CONTRIBUYAN AL DESARROLLO ECONOMICO Y SOCIAL SUSTENTABLE A LA VINCULACIÓN, AL INCREMENTO DE LA PRODUCTIVIDAD Y COMPETITIVIDAD DE LOS SECTORES PRODUCTIVOS Y DE SERVICIOS, Y AL FORTALECIMIENTO Y CONSOLIDACIÓN DE LAS CAPACIDADES DE CIENCIA, TECNOLOGÍA E INOVACION DEL ESTADO DE DURANGO.
CUMPLIMIENTO DE LA MISIÓN:
DURANTE EL PERIODO QUE SE INFORMA SE HAN APOYADO PROYECTOS ESTRATEGICOS QUE CONTRIBUYEN AL FORTALECIMIENTO DE LAS CAPACIDADES DE CIENCIA Y TECNOLOGIA EN EL ESTADO DE DURANGO.</t>
  </si>
  <si>
    <t>DESTINO: APOYOS PARA LA INVESTIGACIÓN CIENTÍFICA Y TECNOLÓGICA DEL ESTADO DE GUERRERO.
CUMPLIMIENTO DE LA MISIÓN:
INFORMACIÓN NO ACTUALIZADA POR EL SECRETARIO ADMINISTRATIVO DEL FONDO.</t>
  </si>
  <si>
    <t>DESTINO: APOYOS PARA LA INVESTIGACION CIENTIFICA Y TECNOLOGICA DEL ESTADO DE PUEBLA Y GASTO OPERATIVO.
CUMPLIMIENTO DE LA MISIÓN:
DURANTE EL PERIODO QUE SE INFORMA, NO SE TIENEN PROYECTOS DE INVESTIGACION EN SEGUIMIENTO.</t>
  </si>
  <si>
    <t>DESTINO: APOYOS PARA LA INVESTIGACIÓN CIENTÍFICA Y TECNOLÓGICA DEL ESTADO DE NAYARIT
CUMPLIMIENTO DE LA MISIÓN:
ESTOS DATOS NO FUERON ACTUALIZADOS POR EL SECRETARIO ADMINISTRATIVO.</t>
  </si>
  <si>
    <t>DESTINO: A LA FECHA NO HAY RECURSOS
CUMPLIMIENTO DE LA MISIÓN:
A LA FECHA NO HAY RECURSOS</t>
  </si>
  <si>
    <t>DESTINO: LA SUBCUENTA SE ENCUENTRA EN CEROS
CUMPLIMIENTO DE LA MISIÓN:
LA CUENTA SE ENCUENTRA EN CEROS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</si>
  <si>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</si>
  <si>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COSTOS DE ARTÍCULOS, SERVICIOS FUNERARIOS Y POR GASTOS GENERALES.
CUMPLIMIENTO DE LA MISIÓN:
SE ADJUNTA REPORTE DEL CUMPLIMIENTO DE LA MISIÓN Y FINES.</t>
  </si>
  <si>
    <t>DESTINO: LOS EGRESOS SE INTEGRAN POR: GASTOS DE ADMINISTRACIÓN.
CUMPLIMIENTO DE LA MISIÓN:
SE HAN REALIZADO LAS OBRAS TEATRALES PROGRAMADAS EN LOS 38 RECINTOS METROPOLITANOS Y FORÁNEOS QUE ADMINISTRA EL FIDEICOMISO, SE SIGUE CON EL PROGRAMA DE REACTIVACIÓN DE LOS TEATROS Y CAFETERÍAS, DANDO CUMPLIMIENTO A LOS MANTENIMIENTOS MENSUALES Y ANUALES, ASÍ COMO REALIZAR ACTIVIDADES PROGRAMADAS CON OTRAS INSTITUCIONES.</t>
  </si>
  <si>
    <t>DESTINO: PROYECTO DE INVESTIGACIÓN EN SALUD.
CUMPLIMIENTO DE LA MISIÓN:
EL FONDO DE INVESTIGACIÓN EN SALUD HA REALIZADO LA CORRECTA ADMINISTRACIÓN PARA FINANCIAR LA INVESTIGACIÓN CIENTÍFICA Y TECNOLÓGICA EN EL ÁREA DE SALUD, APOYANDO EN LA FORMACIÓN DE RECURSOS HUMANOS ESPECIALIZADOS, MEDIANTE EL OTORGAMIENTO DE BECAS, CREACIÓN Y FORTALECIMIENTO DE GRUPOS O CUERPOS ACADÉMICOS DE INVESTIGACIÓN Y DESARROLLO TECNOLÓGICO; REALIZA DIVULGACIÓN CIENTÍFICA DE LA INVESTIGACIÓN EN SALUD QUE SE DESARROLLA EN EL INSTITUTO MEXICANO DEL SEGURO SOCIAL.</t>
  </si>
  <si>
    <t>DESTINO: LOS EGRESOS ESTÁN INTEGRADOS POR: GASTOS DEL PERIODO, DEUDORES DIVERSOS, ACREEDORES DIVERSOS, DEPRECIACIÓN DEL PERIODO A INFORMAR, DEUDORES DE EJERCICIOS ANTERIORES Y DEL MES Y COMISIONES CIE DE JUNIO PROVISIONADOS.
CUMPLIMIENTO DE LA MISIÓN:
SE ANEXA REPORTE DE CUMPLIMIENTO DE LA MISIÓN Y FINES.</t>
  </si>
  <si>
    <t>DESTINO: LOS EGRESOS CORRESPONDEN AL APOYO DE RECURSOS EN EFECTIVO PARA LOS GASTOS DE ALIMENTACIÓN, VESTIDO Y EDUCACIÓN A LA NIÑA DEL MILENIO Y GASTOS FINANCIEROS.
CUMPLIMIENTO DE LA MISIÓN:
APOYO DE RECURSOS EN EFECTIVO PARA GASTOS DE ALIMENTACIÓN, VESTIDO Y EDUCACIÓN A LA NIÑA DEL MILENIO.</t>
  </si>
  <si>
    <t>DESTINO: PAGO DE LAS AYUDAS EXTRAORDINARIAS A QUE SE REFIERE EL "DECRETO POR EL QUE SE OTORGAN AYUDAS EXTRAORDINARIAS CON MOTIVO DEL INCENDIO OCURRIDO EL 5 DE JUNIO DE 2009 EN LA GUARDERÍA ABC, SOCIEDAD CIVIL, EN LA CIUDAD DE HERMOSILLO, SONORA",PAGO POR LOS GASTOS DE ADMINISTRACIÓN DEL FIDEICOMISO Y PAGO DE AUDITORÍAS.
CUMPLIMIENTO DE LA MISIÓN:
1.- PAGOS DE LAS AYUDAS VITALICIAS POR SOLIDARIDAD. 2.- PAGOS DEL SEGURO DE SALUD PARA LA FAMILIA. 3.- PAGOS DE AYUDAS POR CONCEPTO DE ENERGÍA ELÉCTRICA. 4.- PAGOS DE AYUDAS PARA EDUCACIÓN.</t>
  </si>
  <si>
    <t>DESTINO: SIN COMENTARIOS
CUMPLIMIENTO DE LA MISIÓN:
SE ENCUENTRA EN PROCESO DE REVISION EL CONVENIO DE EXTINCIÓN DEL FIDEICOMISO. SE IDENTIFICARON 105 INMUEBLES PENDIENTES DE TRANSMITIR.</t>
  </si>
  <si>
    <t>DESTINO: PAGO DE PRIMAS DE ANTIGUEDAD Y PENSIONES.
CUMPLIMIENTO DE LA MISIÓN:
PAGO DE NOMINA DE JUBILADOS Y PENSIONADOS POST MORTEM</t>
  </si>
  <si>
    <t>DESTINO: REALIZAR PAGO A PROVEEDORES Y CONTRATISTAS QUE CONTRATE LA SEMAR BAJO EL "CONTRATO ESPECÍFICO", ASÍ COMO PERMISOS, AUTORIZACIONES, DERECHOS Y DEMÁS GASTOS RELACIONADOS CON MOTIVO DE LA CONSTRUCCIÓN Y EQUIPAMIENTO DE LAS EMBARCACIONES. ASIMISMO, PARA EL PAGO DE LA CONTRAPRESTACIÓN A QUE TENGA DERECHO A COBRAR LA SEMAR.
CUMPLIMIENTO DE LA MISIÓN:
CONTRATO EN DESARROLLO.</t>
  </si>
  <si>
    <t>DESTINO: ADQUISICION DE INMUEBLES Y GASTOS PREVIOS DE LOS PROYECTOS
CUMPLIMIENTO DE LA MISIÓN:
ADQUIRIR Y ENAJENAR A FAVOR DE LOS GANADORES LOS INMUEBLES CONSIDERADOS COMO SITIOS OPCIONALES PARA LA REALIZACION DE PROYECTOS DE INFRAESTRUCTURA ELECTRICA.</t>
  </si>
  <si>
    <t>DESTINO: APOYOS PARA BENEFICIAR A LOS HIJOS DE LOS MIEMBROS DEL EMP QUE SUFRAN UNA INCAPACIDAD TOTAL O PERMANENTE O BIEN FALLEZCAN COMO CONSECUENCIA DE UN ACCIDENTE EN EL EJERCICIO DE SUS FUNCIONES.
CUMPLIMIENTO DE LA MISIÓN:
DURANTE 2017 SE APOYARON EN PROMEDIO A 34 HIJOS DE LOS MILITARES PERTENECIENTES AL EMP QUE SUFRIERON UNA INCAPACIDAD TOTAL O PERMANENTE O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</si>
  <si>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$353,848,403.00   FECHA: 28/12/2017
OBSERVACIONES: EL MANDATO INICIÓ OPERACIONES EN FEBRERO DE 2018</t>
  </si>
  <si>
    <t>DESTINO: TRANSFERENCIA DE RECURSOS ECONÓMICOS AL CONSULADO DE MÉXICO EN MILWAUKEE, PARA CUBRIR LOS SIGUIENTES PROGRAMAS DE PROTECCIÓN A MEXICANOS EN EL EXTERIOR:REPRESENTACIÓN Y ORIENTACIÓN LEGAL INDIVIDUAL, DIAGNÓSTICOS MIGRATORIOS, TALLERES INFORMATIVOS Y FORTALECIMIENTO DE CAPACIDADES DEL PERSONAL CONSULAR (SOLO TUCSON)
CUMPLIMIENTO DE LA MISIÓN:
OTORGAR APOYOS A TRAVÉS DE LA EMBAJADA Y CONSULADOS DE MEXICO EN EUA QUE PERMITAN DAR CONTINUIDAD A LA ESTRATEGIA FORTALECIMIENTO PARA LA ATENCIÓN A MEXICANOS EN ESTADOS UNIDOS (FAMEU), INCLUYENDO LA DEFENSA DE LOS INTERESES DE MÉXICO Y DE LOS MEXICANOS MEDIANTE ACCIONES DE LITÍGIO ESTRATÉGICO Y LA REPRESENTACIÓN Y ORIENTACIÓN LEGAL INDIVIDUAL, DIAGNÓSTICOS MIGRATORIOS, EL REFORZAMIENTO DE LOS CENTROS DE DEFENSORÍA Y LA PROTECCIÓN AL BIENESTAR EMOCIONAL DE LOS MIGRANTES MEXICANOS</t>
  </si>
  <si>
    <t>PROTEGER LOS INTERESES Y DERECHOS DE LAS PERSONAS MEXICANAS EN EL EXTRANJERO, FOMENTANDO ASÍ LA INCLUSIÓN EN EL PAÍS</t>
  </si>
  <si>
    <t>MANDATO PARA LA ESTRATEGIA DE FORTALECIMIENTO PARA LA ATENCIÓN A MEXICANOS EN ESTADOS UNIDOS</t>
  </si>
  <si>
    <t>SUBSECRETARÍA PARA AMÉRICA DEL NORTE</t>
  </si>
  <si>
    <t>DIRECCIÓN GENERAL DE PROTECCIÓN A MEXICANOS EN EL EXTERIOR</t>
  </si>
  <si>
    <t>APORTACIÓN INICIAL:   MONTO: $9,750,000.00   FECHA: 09/08/2002
OBSERVACIONES: EL FIDUCIARIO ES BANSEFI.LA PARTIDA PRESUPUESTAL AFECTADA ES 7801</t>
  </si>
  <si>
    <t>DESTINO: ADMINISTRAR LOS RECURSOS FIDEICOMITIDOS;CONTINUAR CON EL MANTENIMIENTO, DESARROLLO Y CONSOLIDACIÓN DE LA OPERACIÓN DEL CANAL DE DISTRIBUCIÓN DE VENTA DE TÍTULOS EN DIRECTO AL PÚBLICO (CETESDIRECTO); PAGO DE LOS DIVERSOS SERVICIOS CONTRATADOS POR EL FIDEICOMISO 80595 SVD, EN EL AÑO DE 2018.
CUMPLIMIENTO DE LA MISIÓN:
LOS RESULTADOS OPERATIVOS SE MUESTRAN AL FINAL DE LA JUSTIFICACIÓN DE LA CONTINUIDAD DEL FIDEICOMISO 80595 QUE SE ANEXA POR SEPARADO. SE CONTINUA CON LOS OBJETIVOS ESTABLECIDOS TALES COMO: A) FACILITAR LA CONTRATACIÓN Y OPERACIÓN DE LOS CLIENTES DE CETESDIRECTO B)ESTABLECER NUEVOS CANALES PARA ACERCAR EL PROGRAMA A MAS SECTORES DE LA POBLACIÓN; C) FOMENTAR LA EDUCACIÓN FINANCIERA Y LA CULTURA DEL AHORRO A TRAVÉS DE DIVERSOS PROYECTOS TANTO PARA ADULTOS COMO PARA MENORES DE EDAD.</t>
  </si>
  <si>
    <t>APORTACIÓN INICIAL:   MONTO: $100,000,000.00   FECHA: 05/10/2012
OBSERVACIONES: EL SALDO FINAL DEL EJERCICIO FISCAL ANTERIOR CORRESPONDE AL SALDO DEL PATRIMONIO PRESENTADO EN EL BALANCE GENERAL AL 31 DE DICIEMBRE DE 2017 DICTAMINADO POR EL AUDITOR EXTERNO. LOS EGRESOS ACUMULADOS EN EL PERIODO QUE SE REPORTA INCLUYE EFECTO NETO DE VALUACIÓN Y APLICACIONES AL PATRIMONIO PARA EL CUMPLIMIENTO DE SUS FINES. EL AUDITOR EXTERNO DESIGNADO POR LA SECRETARÍA DE LA FUNCIÓN PÚBLICA DICTAMINÓ LOS ESTADOS FINANCIEROS DEL 1 DE ENERO AL 31 DE DICIEMBRE DE 2017.</t>
  </si>
  <si>
    <t>APORTACIÓN INICIAL:   MONTO: $2,031,169,428.84   FECHA: 30/06/1999
OBSERVACIONES: EN 2018 LAS PARTIDAS CORRESPONDIENTES A DEUDORES DIVERSOS Y ACREEDORES DIVERSOS (NO IDENTIFICADOS) SE INCLUYEN EN EL FLUJO DE EFECTIVO, CUYO SALDO ES COINCIDENTE CON LA SUMA DE LOS RUBROS DE BANCOS E INVERSIONES, PARTIDAS QUE SE ELIMINAN EN EL RESUMEN PARA EFECTOS DE DETERMINACIÓN DE LA DISPONIBILIDAD DEL FIDEICOMISO.</t>
  </si>
  <si>
    <t>DESTINO: ATENDER EL PAGO DE HONORARIOS FIDUCIARIOS, HONORARIOS DE AUDITOR EXTERNO Y PAGO DE CONTINGENCIAS.VER NOTA EN OBSERVACIONES.
CUMPLIMIENTO DE LA MISIÓN:
SE CONTINUARÁ ADMINISTRANDO EL PATRIMONIO FIDEICOMITIDO Y ATENDIENDO LAS SOLICITUDES DE PAGO QUE INSTRUYA EL COMITÉ TÉCNICO PARA EL CUMPLIMIENTO DE LOS FINES PARA LOS QUE FUE CONSTITUIDO EL FDE. ASÍ COMO INCORPORAR LA ADMINISTRACIÓN DE BIENES, DERECHOS O PASIVOS CONTINGENTES QUE LE SEAN TRANSMITIDOS, TRATÁNDOSE DE ACTIVIDADES RESIDUALES PREVIA AUTORIZACIÓN DE COMITÉ TÉCNICO.</t>
  </si>
  <si>
    <t>DESTINO: SEGURIDAD PARA CRUCES VIALES FERROVIARIOS.
CUMPLIMIENTO DE LA MISIÓN:
MOVIMIENTO INICIAL CONSTITUTIVO 22/12/2017, DEPÓSITO INICIAL 29/12/2017</t>
  </si>
  <si>
    <t>APORTACIÓN INICIAL:   MONTO: $750,000,000.00   FECHA: 04/11/2002
OBSERVACIONES: EN LA DISPONIBILIDAD ESTAN INCLUIDOS LOS IMPORTES PARA EL PAGO DE COMPROMISOS ADQUIRIDOS.</t>
  </si>
  <si>
    <t>DESTINO: PARA EL DESARROLLO DEL NUEVO AEROPUERTO INTERNACIONAL DE LA CIUDAD DE MÉXICO.
CUMPLIMIENTO DE LA MISIÓN:
EN EL ANEXO 1 SE ACOMPAÑA EL REPORTE DE AVANCE FÍSICO FINANCIERO DE LAS OBRAS AL CIERRE DEL TRIMESTRE</t>
  </si>
  <si>
    <t>DESTINO: NO APLICA
CUMPLIMIENTO DE LA MISIÓN:
SE CUMPLE CON EL OBJETO Y FINES DEL FIDEICOMISO, ÉSTE ESTARÁ VIGENTE POR LO MENOS, HASTA EL TÉRMINO DEL PLAZO DE LA CONCESIÓN, EL CUAL ES EL 15 DE MARZO DE 2041.</t>
  </si>
  <si>
    <t>DESTINO: NO APLICA
CUMPLIMIENTO DE LA MISIÓN:
SE CUMPLE CON LOS FINES DEL FID. APLICANDO A CADA UNO DE LOS FIDEICOMISOS CARRETEROS (FONDO NACIONAL DE INFR. Y CAPUFE) ASÍ COMO DE LAS REDES INTEROPERABLES CON LAS QUE EXISTEN CONVENIOS, LAS CANTIDADES QUE LES CORRESP. POR LA GESTIÓN DE COBRO DE LAS CUOTAS DE PEAJE QUE REALICE EL FIDEICOMITENTE.</t>
  </si>
  <si>
    <t>APORTACIÓN INICIAL:   MONTO: $1.00   FECHA: 21/07/2014
OBSERVACIONES: ESTE ES UN FID.DE ADMÓN. Y FUENTE DE PAGO A TRAVÉS DEL CUAL SE RECIBEN Y ADMINISTRAN LOS RECURSOS PROVENIENTES DE LAS GESTIONES DE COBRANZA POR EL USO DE AUTOPISTAS Y PUENTES DE CUOTA PROPIOS Y DE OTROS CONCESIONARIOS, REALIZADOS MEDIANTE UNA TARJETA PORTABLE (TAG), RECURSOS QUE POSTERIORMENTE SON ENTREGADOS A CAPUFE Y/O A LOS DISTINTOS CONCESIONARIOS QUE INTEGRAN LA RED DE INTEROPERABILIDAD, PRINCIPALMENTE DE FORMA DECENAL, LOS INGRESOS REPORTADOS CORRESPONDEN A LOS REDIMIENTOS GENERADOS EN EL PERIODO. NO SE REPORTA DISPONIBILIDAD, EN VIRTUD DE QUE NO SE HAN REALIZADO APORTACIONES DE RECURSOS PÚBLICOS.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</si>
  <si>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</si>
  <si>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</si>
  <si>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</si>
  <si>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$25,000,000.00   FECHA: 26/11/1990
OBSERVACIONES: LOS RECURSOS APORTADOS POR CAPUFE COMO INVERSIÓN PARA LA CONSTRUCCIÓN DE LA CARRETERA SE HICIERON DEL 26/NOV/1990 AL 16/FEB/1994 POR UN TOTAL DE $351,268,914.75 PESOS NOMINALES.</t>
  </si>
  <si>
    <t>DESTINO: PAGO A PROVEEDORES
CUMPLIMIENTO DE LA MISIÓN:
EL FIDEICOMISO SE ENCUENTRA EN PROCESO DE CIERRE</t>
  </si>
  <si>
    <t>DESTINO: CUBRIR GASTOS ADMINISTRATIVOS Y FONDO DE AHORRO DEL PERSONAL POR EL PERIODO DE NOVIEMBRE 2017 A OCTUBRE 2018.
CUMPLIMIENTO DE LA MISIÓN:
LA CREACION DE UN FONDO DE AHORRO EN BENEFICIO DEL PERSONAL DE EXPORTADORA DE SAL, S.A. DE C.V.</t>
  </si>
  <si>
    <t>DESTINO: LOS GASTOS REALIZADOS QUE EN EL PERIODO FUERON LOS HONORARIOS,PAGO DE IMPUESTOS, ASÍ COMO LA ENTREGA DE APOYO AL BENEFICIARIO SIGUIENTE: ESTUDIO FILM, S. A. DE C. V. 4.15 MILLONES DE PESOS PS BY LEMON, S. DE R. L. DE C. V. 17.59 MILLONES DE PESOS.
CUMPLIMIENTO DE LA MISIÓN:
PARA EL PRESENTES EJERCICIO FISCAL, LA POBLACIÓN POTENCIAL Y OBJETIVO SE CUANTIFICA EN CUATRO PRODUCCIONES, EN FUNCIÓN DE LOS DATOS HISTÓRICOS DE LOS PROYECTOS APOYADOS, LOS RECURSOS DISPONIBLES Y A LOS PROYECTOS AUTORIZADOS.</t>
  </si>
  <si>
    <t>APORTACIÓN INICIAL:   MONTO: $300,000.00   FECHA: 10/09/2010
OBSERVACIONES: INICIO OPERACIONES EN 2010</t>
  </si>
  <si>
    <t>DESTINO: APOYAR PARCIALMENTE, LOS PROYECTOS DE CARÁCTER EDUCATIVO, CULTURAL Y ACADÉMICO QUE AYUDEN A ESTRECHAR LOS LAZOS DE AMISTAD, ASÍ COMO A INCREMENTAR EL CONOCIMIENTO MUTUO (MÉXICO-JAPÓN).
CUMPLIMIENTO DE LA MISIÓN:
NO SE INFORMÓ EL DESTINO DE LOS RECURSOS, POR LO QUE ESTE RUBRO SE ACTUALIZARÁ EL PRÓXIMO TRIMESTRE.</t>
  </si>
  <si>
    <t>DESTINO: LOS RECURSOS SON UTILIZADOS PARA EFECTUAR LOS PAGOS QUE APOYAN LA EDICIÓN, IMPRESIÓN, PUBLICACIÓN, DISTRIBUCIÓN Y COMERCIALIZACIÓN DE LOS LIBROS QUE INTERESAN AL SUBSISTEMA DE EDUCACIÓN MEDIA SUPERIOR DE LA SEP Y PARA PROCEDER A LA ADQUISICIÓN DE LOS MATERIALES Y EQUIPOS NECESARIOS PARA EL CUMPLIMIENTO DEL OBJETO DEL FIDEICOMISO 853-3.
CUMPLIMIENTO DE LA MISIÓN:
1. FUERON IMPRESOS Y DISTRIBUIDOS LOS LIBROS QUE REQUIRIÓ LA UEMSTIS. 2. SE REALIZÓ EL COBRO DE LAS VENTAS DE LOS LIBROS COMERCIALIZADOS Y DISTRIBUIDOS EN LOS DISTINTOS PLANTELES DE LA UEMSTIS,(OTRAS APORTACIONES). 3. SE EFECTUARON LOS PAGOS CORRESPONDIENTES A LOS COMPROMISOS DE LAS ADQUISICIONES, ARRENDAMIENTOS Y SERVICIOS CONTRATADOS PARA EL CUMPLIMIENTO DEL OBJETO DEL FIDEICOMISO 853-3, INCLUIDOS EN ESTE LAS IMPRESIONES Y DISTRIBUCIÓN DE LOS LIBROS.</t>
  </si>
  <si>
    <t>DESTINO: EL REMANENTE DEL FIDEICOMISO “FONDO DE APOYO AL PROGRAMA INTERSECTORIAL EDUCACIÓN SALUDABLE (PIES)” FUE ENTERADO A LA TESORERÍA DE LA FEDERACIÓN EL 19 DE JULIO DEL 2017. CABE SEÑALAR QUE SE ENCUENTRA EN PROCESO DE FORMALIZACIÓN EL CORRESPONDIENTE CONVENIO DE EXTINCIÓN, Y LA BAJA DE LA CLAVE DE REGISTRO DEL FIDEICOMISO SERÁ TRAMITADA UNA VEZ QUE SE CUENTE CON LA DOCUMENTACIÓN QUE REQUIERE LA NORMATIVIDAD APLICABLE.
CUMPLIMIENTO DE LA MISIÓN:
EL CT DEL FIDEICOMISO, EN SESIÓN DE FECHA 23 DE JUNIO DE 2014, APROBÓ EL OTORGAMIENTO DE UN DONATIVO POR 11 MDP AL FIDEICOMISO NO. 13744-6, PROG "VER BIEN PARA APRENDER MEJOR" OTORGAR 97 MIL ANTEOJOS A NIÑAS Y NIÑOS DE ESCUELAS PUBLICAS DE EDUCACIÓN PRIMARIA, EN LOS MUNICIPIOS MARGINACIÓN, DE LOS ESTADOS DE CHIAPAS, CHIHUAHUA, DURANGO, GUERRERO, OAXACA, QUERÉTARO Y VERACRUZ, EL CUAL SE TIENE EN PROCESO DE FORMALIZAR Y POR CONSECUENCIA IMPACTAR EL SALDO DE DICHA SUBCUENTA</t>
  </si>
  <si>
    <t>DESTINO: OTORGAR CRÉDITOS PARA LA ADQUISICIÓN DE PREDIOS RÚSTICOS EN EL ESTADO DE CHIAPAS. LOS INGRESOS QUE SE REPORTAN CORRESPONDEN A INTERESES, Y LOS EGRESOS A COMISIONES PAGADAS Y GASTOS DE ADMINISTRACIÓN Y PROMOCIÓN.
CUMPLIMIENTO DE LA MISIÓN:
SE ADJUNTA OFICIO DCJF/DEF/023/2018, DE FECHA 22 DE FEBRERO DE 2018, SUSCRITO POR EL DIRECTOR EJECUTIVO FIDUCIARIO DEL SAE, EN EL CUAL INDICA QUE DURANTE EL EJERCICIO 2017 REALIZÓ: 1. PAGO DE HONORARIOS FIDUCIARIOS A ALGEBASA; 2. CONTRATACIÓN Y PAGO DE HONORARIOS A ABOGADO EXTERNO PARA LA REGULARIZACIÓN DE LOS INMUEBLES INVOLUCRADOS; 3. REVERSIÓN DE 8 PROYECTOS DE CANCELACIÓN DE HIPOTECAS PENDIENTES DE FORMALIZACIÓN.</t>
  </si>
  <si>
    <t>DESTINO: EROGACIONES POR CONCEPTO DE COMISIONES, ASÍ COMO GASTOS DE ADMINISTRACIÓN Y PROMOCIÓN.
CUMPLIMIENTO DE LA MISIÓN:
SE ADJUNTA OFICIO DCJF/DEF/CJF/013/2018, DE FECHA 02 DE MARZO DEL AÑO EN CURSO, SUSCRITO EL SAE, EN EL CUAL COMUNICA A SEDATU LAS ACCIONES REALIZADAS Y LA SITUACIÓN ACTUAL DEL PROCESO DE EXTINCIÓN,ES DECIR FORMALIZACIÓN DE 284 ESCRITURAS DE REVERSIÓN DE PROPIEDAD, EL PAGO DE $283,000.00 POR CONCEPTO DE ESCRITURAS FORMALIZADAS, ASÍ COMO EL PAGO DE DERECHOS DE INSCRIPCIÓN DE LAS ESCRITURAS EN EL REGISTRO PÚBLICO DE LA PROPIEDAD POR LA CANTIDAD DE $198,100.00.</t>
  </si>
  <si>
    <t>DESTINO: DE CONFORMIDAD A LO ESTABLECIDO EN EL ART. 271 DE LA LEY FEDERAL DE DERECHOS, DEBERÁN SER EMPLEADOS EN INVERSIÓN FÍSICA CON IMPACTO SOCIAL, AMBIENTAL Y DE DESARROLLO URBANO POSITIVO, INCLUYENDO: CONSTRUCCIÓN, REMODELACIÓN DE CENTROS ESCOLARES, PAVIMENTACIÓN Y MTO. DE CALLES, RELLENOS SANITARIOS, PLANTAS DE TRATAMIENTO DE AGUA, OBRAS QUE PRESERVEN ÁREAS NATURALES, ETC.
CUMPLIMIENTO DE LA MISIÓN:
SE ANEXA REPORTE DE METAS 2018</t>
  </si>
  <si>
    <t>APORTACIÓN INICIAL:   MONTO: $3,000,000.00   FECHA: 17/10/2014
OBSERVACIONES: EL RESUMEN DE LOS INGRESOS ACUMULADOS, ES EL RESULTADO DE LAS APORTACIONES DEL CENACE, LOS RENDIMIENTOS FINANCIEROS GENERADOS</t>
  </si>
  <si>
    <t>APORTACIÓN INICIAL:   MONTO: $100,000.00   FECHA: 14/11/2000
OBSERVACIONES: NO EXISTEN OBSERVACIONES</t>
  </si>
  <si>
    <t>APORTACIÓN INICIAL:   MONTO: $10,000.00   FECHA: 20/10/2005
OBSERVACIONES: ---LA DISPONIBILIDAD QUE SE REPORTO EN EL RENGLÓN ANTERIOR ES DEL EJERCICIO 2016.</t>
  </si>
  <si>
    <t>APORTACIÓN INICIAL:   MONTO: $511,500.00   FECHA: 15/12/2004
OBSERVACIONES: NINGUNA</t>
  </si>
  <si>
    <t>APORTACIÓN INICIAL:   MONTO: $100,001.00   FECHA: 26/12/2000
OBSERVACIONES: RECURSOS EN INSTRUMENTOS DE INVERSIÓN</t>
  </si>
  <si>
    <t>DESTINO: EL APOYAR LA REALIZACIÓN DE PROYECTOS CIENTÍFICOS, TECNOLÓGICOS Y DE INNOVACIÓN QUE CORRESPONDAN A PRIORIDADES DE LA ENTIDAD FEDERATIVA.
CUMPLIMIENTO DE LA MISIÓN:
SE REALIZARON LOS TRABAJOS DEL PROCESO DE LA ADMINISTRACION CON RESPECTO A LOS REGISTROS Y ELABORACION DE LOS ESTADOS FINANCIEROS ADEMÁS EN LA PARTE OPERATIVA SE ESTA EN PROCESO DE LAS CONVOCATORIAS DEL AÑO.</t>
  </si>
  <si>
    <t>DESTINO: LA ADMINISTRACIÓN DE LOS RECURSOS QUE CONSTITUYEN EL PATRIMONIO FIDEICOMITIDO A EFECTO QUE SE DESTINEN A FOMENTAR Y CANALIZAR APOYOS A LAS INVESTIGACIONES CIENTÍFICAS Y DESARROLLOS TECNOLÓGICOS DE INTERÉS PARA EL ESTADO LIBRE Y SOBERANO DE TLAXCALA.
CUMPLIMIENTO DE LA MISIÓN:
INFORMACIÓN NO ACTUALIZADA POR LA SECRETARIA ADMINISTRATIVA.</t>
  </si>
  <si>
    <t>APORTACIÓN INICIAL:   MONTO: $346,000.00   FECHA: 12/07/2000
OBSERVACIONES: APOYO DE RECURSOS EN EFECTIVO PARA GASTOS DE ALIMENTACIÓN, VESTIDO Y EDUCACIÓN DE LA NIÑA DLE MILENIO.</t>
  </si>
  <si>
    <t>EL FIDEICOMISO TIENE COMO PROPÓSITO FUNDAMENTAL PROVEER DE RECURSOS FINANCIEROS SUFICIENTES Y OPORTUNOS A PROYECTOS DE TRANSMISIÓN Y DISTRIBUCIÓN,PARA LLEVAR A CABO LOS GASTOS PREVIOS DE PROYECTOS DE INVERSIÓN FINANCIADA DIRECTA E INVERSIÓN FINANCIADA CONDICIONADA.</t>
  </si>
  <si>
    <t>DESTINO: PAGAR GASTOS PREVIOS DE PROYECTOS PIDIREGAS.
CUMPLIMIENTO DE LA MISIÓN:
PARA EL AÑO 2018 SE TIENE PROGRAMADO CONVOCAR 23 PROYECTOS CON 26 LÍNEAS DE TRANSMISIÓN Y 55 SUBESTACIONES ELÉCTRICAS, QUE INCORPORARAN AL SISTEMA ELÉCTRICO NACIONAL 2040.57KM-C, 9,770 MVA, 745.4 MVAR Y 113 ALIMENTADORES.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</si>
  <si>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</si>
  <si>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FIDEICOMISO PÚBLICO DE ADMINISTRACIÓN Y PAGO FONDO REGIONAL</t>
  </si>
  <si>
    <t>FONDO METROPOLITANO</t>
  </si>
  <si>
    <t>CON CARGO A SU PATRIMONIO Y PREVIA AUTORIZACIÓN DEL COMITÉ TÉCNICO, EL FIDUCIARIO ENTREGUE A LAS ENTIDADES FEDERATIVAS LOS RECURSOS PARA LOS PROGRAMAS Y PROYECTOS DE INFRAESTRUCTURA A QUE SE REFIERE EL ARTÍCULO 10 DEL PEF 2018, DE ACUERDO CON EL NUMERAL 2 DE LOS LINEAMIENTOS, LAS REGLAS DE OPERACIÓN QUE AUTORICE EL COMITÉ TÉCNICO Y LAS DEMÁS DISPOSICIONES APLICABLES.</t>
  </si>
  <si>
    <t>DESTINO: SEGUIMIENTO DEL PORTAFOLIO DE INVERSIONES DEL FONDO EMPRENDEDORES CONACYT-NAFINSA Y FILTRADO Y BUSQUEDA DE PROYECTOS Y FONDOS PARA EL FONDO DE FONDOS DE CAPITAL EMPRENDEDOR MEXICO VENTURES I, EL FONDO DE COINVERSION DE CAPITAL SEMILLA STARTUP MEXICO, FONDEO DEL PROGRAMA DE APOYO AL PATENTAMIENTO IMPI-FUMEC-NAFIN, EN EL FONDO FISO DE CAPITAL FONDESO Y FONDO ALIANZA PACIFICO.
CUMPLIMIENTO DE LA MISIÓN:
INVERSION EN EL PROGRAMA PARA EL DESARROLLO DE LA INDUSTRIA DEL SOFTWARE</t>
  </si>
  <si>
    <t>APORTACIÓN INICIAL:   MONTO: $10,944,000,000.00   FECHA: 07/05/2003
OBSERVACIONES: LA ENTIDAD CONFORME A SU LEY ORGÁNICA, UTILIZA EL FONDO DE LA FINANCIERA NACIONAL DE DESARROLLO AGROPECUARIO, RURAL, FORESTAL Y PESQUERO COMO SOPORTE OPERATIVO, DEL DESARROLLO DE SUS ACTIVIDADES. LA INFORMACION QUE SE PRESENTA ES PRELIMINAR</t>
  </si>
  <si>
    <t>DESTINO: CREAR UN FONDO DE AHORRO EN BENEFICIO DE LOS TRABAJADORES OPERATIVOS Y DE CONFIANZA, EXCLUYENDO A LOS MANDOS MEDIOS Y SUPERIORES.
CUMPLIMIENTO DE LA MISIÓN:
APORTACIONES POR PARTE DEL ORGANISMO Y TRABAJADORES NO FUERON REALIZADAS</t>
  </si>
  <si>
    <t>FIDEICOMISO PÚBLICO DE ADMINISTRACIÓN Y PAGO</t>
  </si>
  <si>
    <t>APORTACIÓN INICIAL:   MONTO: $31,860,000.00   FECHA: 25/05/2006
OBSERVACIONES: RESULTADOS ALCANZADOS: SE HA DADO SEGUIMIENTO AL FORTALECIMIENTO DEL MANEJO DEL ÁREA A TRAVÉS DE LAS ACCIONES DE CONSERVACIÓN, PROTECCIÓN Y PRESERVACIÓN DEL ÁREA DE PROTECCIÓN DE RECURSOS NATURALES, CUENCAS DE LOS RÍOS VALLE DE BRAVO, MALACATEPEC, TILOSTOC Y TEMASCALTEPEC EN EL ESTADO DE MÉXICO.</t>
  </si>
  <si>
    <t>DESTINO: GASTOS GENERALES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</si>
  <si>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FUNDAMENTALMENTE PARA EL PAGO DE SERVICIOS ESPECIALIZADOS EN APOYO DE LAS ACTIVIDADES DE DIVULGACIÓN DE LA CIENCIA, ASI COMO PARA LA COMPRA DE EQUIPOS DE LABORATORIO, Y REACTIVOS, EN APOYO A ACTIVIDADES SUSTANTIVAS.
CUMPLIMIENTO DE LA MISIÓN:
EL FIDEICOMISO CONSTITUIDO POR EL CIBNOR TIENE POR OBJETO FINANCIAR O COMPLEMENTAR EL FINANCIAMIENTO DE PROYECTOS DE INVESTIGACIÓN, LA CREACIÓN Y MANTENIMIENTO DE INSTALACIONES DE INVESTIGACIÓN, SU EQUIPAMIENTO, EL SUMINISTRO DE MATERIALES, EL OTORGAMIENTO DE INCENTIVOS EXTRAORDINARIOS A LOS INVESTIGADORES Y OTROS PROPÓSITOS DIRECTAMENTE VINCULADOS PARA LOS PROYECTOS CIENTÍFICOS Y TECNOLÓGICOS APROBADOS.</t>
  </si>
  <si>
    <t>DESTINO: APOYOS PARA PROYECTOS DE INVESTIGACION CIENTIFICA Y TECNOLÓGICA DEL FONDO SECTORIAL DE INVESTIGACIÓN Y DESARROLLO EN CIENCIAS NAVALES.
CUMPLIMIENTO DE LA MISIÓN:
SE CONTINÚA DESTINANDO LOS APOYOS A LAS ACTIVIDADES DE INVESTIGACIÓN CIENTÍFICA Y TECNOLÓGICA, INNOVACIÓN Y DESARROLLO DE TECNOLÓGIA, CREACIÓN Y FORTALECIMIENTO DE LA INFRAESTRUCTURA DE INVESTIGACCIÓN Y DESARROLLO TECNOLÓGICO QUE REQUIERE EL SECTOR CIENCIAS NAVALES. ASÍ MISMO EL SECTOR CUMPLIO CON EL INDICE AL DESARROLLAR 16 PROYECTOS EN EL SEXENIO DEL 2012 AL 2018.</t>
  </si>
  <si>
    <t>DESTINO: IMPULSAR UNA ECONOMÍA BASADA EN CONOCIMIENTO, A TRAVÉS DEL APOYO A PROYECTOS DE INNOVACIÓN PRESENTADOS POR EMPRENDEDORES, PERSONAS FÍSICAS CON ACTIVIDAD EMPRESARIAL O MIPYMES DE BASE TECNOLÓGICA.
CUMPLIMIENTO DE LA MISIÓN:
DURANTE EL PERIODO QUE SE INFORMA HAN APORTADO $60,000,000.00 MILLONES DE PESOS Y SE HAN APROBADO 0 MILLONES DE PESOS PARA EL DESARROLLO DE PROYECTOS.</t>
  </si>
  <si>
    <t>DESTINO: OTORGAMIENTO DE APOYOS Y FINANCIAMIENTOS PARA LA REALIZACIÓN DE INVESTIGACIONES CIENTÍFICAS, DESARROLLO TECNOLÓGICO, INNOVACIÓN, EL REGISTRO NACIONAL O INTERNACIONAL DE PROPIEDAD INTELECTUAL, Y LA FORMACIÓN DE RECURSOS HUMANOS ESPECIALIZADOS, BECAS, CREACIÓN Y FORTALECIMIENTO E GRUPOS O CUERPOS ACADÉMICOS O PROFESIONALES DE INVESTIGACIÓN, DESARROLLO TECNOLÓGICO E INNOVACIÓN, DIVULGACIÓ CIENTÍFICA Y TECNOLÓGICA E INNOVACIÓN, ASI COMO LAS DEMÁS ACTIVIDADES, PROGRAMAS Y PROYECTOS QUE DETERMINEN EL COMITÉ TÉCNICO Y DE ADMINISTRACIÓN DEL FONDO RELACIONADOS CON EL ANÁLISIS DE LA POBREZA, MONITOREO Y EVALUACIÓN.
CUMPLIMIENTO DE LA MISIÓN:
HASTA LA FECHA DEL REPORTE, NO SE HABÍAN APROBADO RECURSOS PARA LA REALIZACIÓN DE PROYECTOS.</t>
  </si>
  <si>
    <t>APORTACIÓN INICIAL:   MONTO: $8,500,000.00   FECHA: 24/11/2000
OBSERVACIONES: EN EL SISTEMA DEL PROCESO INTEGRAL DE PROGRAMACIÓN Y PRESUPUESTO "PIPP" DEL EJERCICIO 2018 SE ENCUENTRA EN TRÁMITE LA CLAVE DE ACTUALIZACIÓN DEL FIDEICOMISO 597 ACTINVER. NOTA: LA CANTIDAD DE $59,494.54 CORRESPONDE A LA DISPONIBILIDAD INICIAL DEL EJERCICIO 2018.</t>
  </si>
  <si>
    <t>DESTINO: 1)APOYAR A LA UNIDAD HERMOSILLO Y A SUS 5 UNIDADES REGIONALES, 2)APOYAR AL ALCANCE DE LAS METAS COMPROMETIDAS PARA EL EJERCICIO 2018 CONTEMPLADAS EN EL PLAN ESTRATÉGICO DE MEDIANO PLAZO. 3)APOYAR A PROYECTOS DE INFRAESTRUCTURA INSTITUCIONAL
CUMPLIMIENTO DE LA MISIÓN:
1)SE APOYÓ A LA UNIDAD HERMOSILLO Y A SUS 5 UNIDADES REGIONALES, 2)SE APOYÓ AL ALCANCE DE LAS METAS COMPROMETIDAS PARA EL EJERCICIO 2018 CONTEMPLADAS EN EL PLAN ESTRATÉGICO DE MEDIANO PLAZO. 3)SE APOYÓ A PROYECTOS DE INFRAESTRUCTURA INSTITUCIONAL</t>
  </si>
  <si>
    <t>DESTINO: APOYOS PARA LA INVESTIGACION CIENTIFICA Y TECNOLOGICA DEL ESTADO DE COAHUILA DE ZARAGOZA
CUMPLIMIENTO DE LA MISIÓN:
DURANTE EL PERIODO QUE SE INFORMA SE HAN APORTADO RECURSOS FISCALES DE LA FEDERACION Y DEL ESTADO DE COAHUILA DE ZARAGOZA PARA EL DESARROLLO DE PROYECTOS 2018.</t>
  </si>
  <si>
    <t>DESTINO: APOYO PARA LA INVESTIGACION CIENTIFICA Y TECNOLOGICA DEL ESTADO DE GUANAJUATO.
CUMPLIMIENTO DE LA MISIÓN:
SE FOMENTÓ EL DESARROLLO CIENTÍFICO Y TECNOLÓGICO DEL ESTADO DE GUANAJUATO AL APOYAR PROYECTOS DE INVESTIGACIÓN, INNOVACIÓN Y DESARROLLO TECNOLÓGICO MEDIANTE LA ASIGNACIÓN DE RECURSOS PARA ATENDER LAS DEMANDAS TECNOLÓGICAS MEDIANTE EL APROVECHAMIENTO DE RECURSOS NATURALES DEL ESTADO Y ATENDER PROBLEMAS DE LA REGIÓN.</t>
  </si>
  <si>
    <t>DESTINO: APOYOS PARA LA INVESTIGACION CIENTIFICA Y TECNOLOGICA Y DE INNOVACIÓN QUE RESPONDAN A LAS PRIORIDADES ESTABLECIDAS POR DEL ESTADO DE SONORA.
CUMPLIMIENTO DE LA MISIÓN:
DURANTE EL PERIODO QUE SE INFORMA NO SE HAN APORTADO RECURSOS AL PATRIMONIO Y NO SE HAN APROBADO PROYECTOS. SIN EMBARGO CON FECHA 16 DE ABRIL DE 2018 SE HA PUBLICADO LA CONVOCATORIA 2018-01 DE ESTE FIDEICOMISO DONDE SE COMPROMETIÓ UN MONTO DE $30,500,000.00 A FIN DE ATENDER EL PLAN DE ACCIÓN Y DEMANDAS DE ESTE FONDO.</t>
  </si>
  <si>
    <t>DESTINO: APOYOS PARA PROYECTOS DE INVESTIGACIÓN CIENTÍFICA Y TECNOLÓGICA EN EL ESTADO DE MICHOACÁN.
CUMPLIMIENTO DE LA MISIÓN:
SE REALIZÓ SEGUIMIENTO TÉCNICO Y FINANCIERO A LOS PROYECTOS VIGENTES: MICH-2014-C03-235224 Y MICH-2015-C01-01-283933; SE REALIZARON GESTIONES PARA LA IDENTIFICACIÓN DE DEMANDAS ESTRATÉGICAS DEL ESTADO; SE REALIZARON LOS REGISTROS CONTABLES PARA LA ADMINISTRACIÓN DEL FIDEICOMISO.</t>
  </si>
  <si>
    <t>DESTINO: APOYOS PARA LA INVESTIGACION CIENTIFICA Y TECNOLOGICA DEL ESTADO DE SINALOA.
CUMPLIMIENTO DE LA MISIÓN:
MINISTRACIÓN Y SEGUIIMIENTO FINANCIERO A LOS PROYECTOS VIGENTES, SE PUBLICÓ LA CONVOCATORIA 2018-01, CON UNA DEMANDA ESPECIFICA, SE REUNIÓ LA COMEVAL PARA EVALUAR LA DEMANDA DE LA CONVOCATORIA 2018-01.</t>
  </si>
  <si>
    <t>T9G</t>
  </si>
  <si>
    <t>PEMEX EXPLORACIÓN Y PRODUCCIÓN</t>
  </si>
  <si>
    <t>201852T9G01604</t>
  </si>
  <si>
    <t>FIDEICOMISIO DE ABANDONO EK-BALAM</t>
  </si>
  <si>
    <t>SERVIR COMO VEHICULO PARA QUE EL FIDEICOMITENTE, CUBRA UNICA Y EXCLUSIVAMENTE Y CON CARGO AL PATRIMONIO DEL FIDEICOMISO DE ABANDONO EK-BALAM, LOS COSTOS Y GASTOS DE LAS OPERACIONES DE ABANDONO DE LAS AREAS EN LAS QUE LA FIDEICOMITENTE HAYA REALIZADO LA EXTRACCION DE HIDROCARBUROS EN EL AREA CONTRACTUAL DE EK-BALAM, A TRAVES DE LA CELEBRACION DEL CONTRATO DE EXTRACCION.</t>
  </si>
  <si>
    <t>DESTINO: PARA EL ABANDONO DEL AREA CONTRACTUAL DE EK-BALAM
CUMPLIMIENTO DE LA MISIÓN:
CONTRATO EN DESARROLLO, SIN NECESIDAD DE REALIZAR ACTIVIDADES DE ABANDONO DE CAMPOS</t>
  </si>
  <si>
    <t>APORTACIÓN INICIAL:   MONTO: $1.00   FECHA: 18/03/1967
OBSERVACIONES: A PARTIR DEL AÑO 2012, DESDE EL PRIMER INFORME TRIMESTRAL EN EL RUBRO CORRESPONDIENTE AL SALDO FINAL DEL EJERCICIO FISCAL ANTERIOR, SE CONSIDERÓ EL TOTAL DEL PASIVO Y PATRIMONIO, TAL COMO LO REFLEJAN LOS ESTADOS FINANCIEROS QUE SUSCRIBE LA FIDUCIARIA BANOBRAS, ESTO CON EL PROPÓSITO DE DAR MAYOR CLARIDAD A LOS RECURSOS CON LOS QUE CUENTA EL FIDEICOMISO. SE AJUSTA SALDO FINAL DEL EJERCICIO FISCAL ANTERIOR A $87,816.81 PESOS CONSIDERANDO EL INCREMENTO DE PASIVO POR $2,500.00 PESOS OMITIDO EN EL REPORTE DEL CUARTO TRIMESTRE DEL 2017.</t>
  </si>
  <si>
    <t>DESTINO: IMPLEMENTACIÓN Y OPERACIÓN DE LAS MEDIDAS DE PROTECCIÓN ESTABLECIDAS EN LA LEY PARA LA PROTECCIÓN DE PERSONAS DEFENSORAS DE DERECHOS HUMANOS Y PERIODISTAS, QUE GARANTICEN LA VIDA,INTEGRIDAD, LIBERTAD Y SEGURIDAD DE LAS PERSONAS QUE SE ENCUENTREN EN SITUACIÓN DE RIESGO COMO CONSECUENCIA DE LA DEFENSA O PROMOCIÓN DE LOS DERECHOS HUMANOS, Y DEL EJERCICIO DE LA LIBERTAD DE EXPRESIÓN Y EL PERIODISMO. ASÍ COMO, EL PAGO CORRESPONDIENTE POR HONORARIOS FIDUCIARIOS Y AUDITORÍA EXTERNA.
CUMPLIMIENTO DE LA MISIÓN:
CON LA IMPLEMENTACIÓN Y OPERACIÓN DE LAS MEDIDAS PREVENTIVAS, MEDIDAS DE PROTECCIÓN Y MEDIDAS URGENTES DE PROTECCIÓN POR PARTE DEL MECANISMO DE PROTECCIÓN PARA PERSONAS DEFENSORAS DE DERECHOS HUMANOS Y PERIODISTAS, SE HA LOGRADO BENEFICIAR A 1,030 PERSONAS EN SITUACIÓN DE RIESGO. ASÍ COMO,EL PAGO CORRESPONDIENTE POR LA AUDITORÍA EXTERNA.</t>
  </si>
  <si>
    <t>DESTINO: SE UTILIZAN PARA LA EJECUCIÓN DE 15 PROYECTOS QUE CORRESPONDEN A 12 INSTITUCIONES QUE PARTICIPAN EN EL FIDEICOMISO, ASÍ COMO LOS GASTOS DE OPERACIÓN, PAGO DE IMPUESTOS, PAGO DE AUDITORIA Y RESULTADO CAMBIARIO DERIVADOS DE DICHOS PROYECTOS.
CUMPLIMIENTO DE LA MISIÓN:
LOS RECURSOS DEL FIDEICOMISO SE APLICAN A LOS PROYECTOS CONJUNTOS DE COOPERACIÓN ENTRE LOS GOBIERNOS DE MÉXICO Y DEL REINO DE ESPAÑA Y QUE SON DIRIGIDAS A LA COOPERACIÓN BILATERAL Y TRIANGULAR.</t>
  </si>
  <si>
    <t>DESTINO: ENTREGA DE LAS APORTACIONES DEL FONDO DE AHORRO A LOS SERVIDORES PÚBLICOS DE LOS TRES PODERES DE LA UNIÓN, POR CONCEPTO DE LA LIQUIDACIÓN ANUAL NETA AL TÉRMINO DEL CICLO DEL FONDO DE AHORRO.
CUMPLIMIENTO DE LA MISIÓN:
SE ALCANZÓ LA META DEL FONDO DE AHORRO CAPITALIZABLE DE LOS TRABAJADORES AL SERVICIO DEL ESTADO (FONAC), YA QUE DE 307,133 SERVIDORES PÚBLICOS QUE INICIARON Y TERMINARON EL VIGÉSIMO NOVENO CICLO DEL FONAC, AL MISMO NÚMERO DE SERVIDORES PÚBLICOS LE FUE ENTREGADO EL PAGO DE SUS AHORROS, TODA VEZ QUE LAS 96 DEPENDENCIAS Y ENTIDADES AFILIADAS REALIZARON DURANTE EL MES DE AGOSTO DE 2018, EL TRÁMITE Y PAGO CORRESPONDIENTE A SU LIQUIDACIÓN</t>
  </si>
  <si>
    <t>FIDEICOMISO DE TRANSICIÓN 2018</t>
  </si>
  <si>
    <t>CUBRIR LOS GASTOS RELATIVOS A LOS TRABAJOS Y ACTIVIDADES ASOCIADOS AL PRESIDENTE ELECTO, INCLUYENDO SU EQUIPO DE ASESORES, EN TÉRMINOS DE LO DISPUESTO EN LOS ARTÍCULOS 43, SEGUNDO PÁRRAFO DE LA LEY FEDERAL DE PRESUPUESTO Y RESPONSABILIDAD HACENDARIA, 63A DE SU REGLAMENTO Y 3, ÚLTIMO PÁRRAFO, DEL PEF 2018, Y LLEVAR A CABO LA ELABORACIÓN Y PRESENTACIÓN DE LOS PROYECTOS DE LA LEY DE INGRESOS Y PRESUPUESTO DE EGRESOS PARA EL EJERCICIO FISCAL 2018; EL PND Y LOS PROGRAMAS GUBERNAMENTALES, SEGURIDAD PÚBLICA Y NACIONAL; TRABAJOS DE ENLACE CON LA ADMINISTRACIÓN SALIENTE, DIFUSIÓN Y ACTIVIDADES PREPARATORIAS QUE PERMITAN CREAR LAS CONDICIONES PROPIAS PARA EL INICIO DE SU ENCARGO.</t>
  </si>
  <si>
    <t>DESTINO: PARA EL PAGO DE HONORARIOS Y COMISIONES, DERIVADOS DEL FIDEICOMISO CONSERVADURÍA DE PALACIO NACIONAL.
CUMPLIMIENTO DE LA MISIÓN:
LA EJECUCIÓN DE LOS TRABAJOS ESTARÁ SUJETA A LA APROBACIÓN POR LA COMISIÓN INTERINSTITUCIONAL, DERIVADAS DE LAS FUNCIONES DE PROTECCIÓN, CONSERVACIÓN, RESTAURACIÓN Y RECUPERACIÓN DE LOS EDIFICIOS, ÁREAS OBJETOS Y COLECCIÓN ARQUEOLÓGICAS, ARTÍSTICAS E HISTÓRICAS QUE INTEGRAN EL PALACIO NACIONAL.</t>
  </si>
  <si>
    <t>APORTACIÓN INICIAL:   MONTO: $20,000,000.00   FECHA: 20/12/2005
OBSERVACIONES: LA DISPONIBILIDAD REPORTADA SE ENCUENTRA INTEGRADA POR LA DISPONIBILIDAD AL 31 DE DICIEMBRE DE 2017 POR $43,630,507.06 MÁS MOVIMIENTOS DEL PERIODO DEL 1° DE ENERO AL 30 DE SEPTIEMBRE DE 2018 POR LOS SIGUIENTES CONCEPTOS: RENDIMIENTOS FINANCIEROS POR $2,543,705.93 MENOS EGRESOS POR $971,582.29, ESTE ULTIMO IMPORTE INCLUYE HONORARIOS POR $831,920.00, GASTOS DE OPERACION POR $3,684.885 E IMPUESTOS DIVERSOS POR $135,977.44.</t>
  </si>
  <si>
    <t>DESTINO: EN EL PERIODO QUE SE REPORTA SE REGISTRARON EGRESOS POR ESTIMACIONES Y OTROS.
CUMPLIMIENTO DE LA MISIÓN:
ASIGNACION DE LOS RECURSOS A DIVERSOS PROGRAMAS EN CUMPLIMIENTO DE LOS FINES PARA LOS QUE FUE CONSTITUIDO EL FIDEICOMISO.</t>
  </si>
  <si>
    <t>DESTINO: EN EL PERIODO QUE SE REPORTA SE REALIZARON EGRESOS POR HONORARIOS E IMPUESTOS DIVERSOS.
CUMPLIMIENTO DE LA MISIÓN:
EL FONDO DEL FIDEICOMISO QUEDO ESTABLECIDO PARA EL CUMPLIMIENTO DE LOS FINES.</t>
  </si>
  <si>
    <t>201806HIU01606</t>
  </si>
  <si>
    <t>FIDEICOMISO DE DEFENSA Y ASISTENCIA LEGAL</t>
  </si>
  <si>
    <t>EL FIN DEL FIDEICOMISO SERÁ QUE CON LOS RECURSOS DE SU PATRIMONIO SE PAGUEN LAS CONTRATACIONES QUE REALICE NAFIN DE UNO O VARIOS SEGUROS DE RESPONSABILIDAD CON LOS QUE SE PROPORCIONEN LOS SERVICIOS DE DEFENSA Y ASISTENCIA LEGAL Y DE MANERA EXTRAORDINARIA, CUBRIR AQUELLOS CASOS QUE NO ESTÉN PREVISTOS EN LA PÓLIZA O PÓLIZAS QUE CONTRATEN.</t>
  </si>
  <si>
    <t>APORTACIÓN INICIAL:   MONTO: $20,000,000.00   FECHA: 24/04/2018
OBSERVACIONES: EL FIDEICOMISO 80757 DENOMINADO FIDEICOMISO DE DEFENSA Y ASISTENCIA LEGAL FUE CONSTITUIDO CON FECHA 11 DE ABRIL DE 2018 CONFORME AL CONTRATO DEL MISMO, RAZON POR LA CUAL NO EXISTE DISPONIBILIDAD A DICIEMBRE DE 2016. EN EL PORCENTAJE DE PARTICIPACION SE INDICA UN 100% YA QUE CORRESPONDE A APORTACIONES CON RECURSOS DE LA PROPIA FIDEICOMITENTE, PRECISANDO QUE NO SE RECIBEN APOYOS DEL GOBIERNO FEDERAL.</t>
  </si>
  <si>
    <t>APORTACIÓN INICIAL:   MONTO: $90,710,095.49   FECHA: 28/06/2002
OBSERVACIONES: EN CONSECUENCIA DE UNA INCONSISTENCIA EN EL PARÁMETRO DE FECHAS SE DUPLICO UN IMPORTE DE $11,736.75 QUE SE AFECTO EN GASTOS DE OPERACIÓN. LOS SALDOS SE INTEGRAN CON LA INFORMACIÓN RECIBIDA RESPONSABILIDAD DEL FIDUCIARIO SANTANDER SERFIN.</t>
  </si>
  <si>
    <t>E1 CAPITAL, S.A.P.I. DE C.V.</t>
  </si>
  <si>
    <t>201806HAT01607</t>
  </si>
  <si>
    <t>FIDEICOMISO E UNO CAPITAL</t>
  </si>
  <si>
    <t>ESTABLECER UN ESQUEMA PARA SUSCRIBIR CONVENIOS DE ADHESIÓN CON INVERSIONISTAS PARA QUE ADQUIERAN EL CARÁCTER DE FIDEICOMITENTES ADHERENTES Y FIDEICOMISARIOS EN PRIMER LUGAR, PARA INVERTIR EN PROYECTOS O EMPRESAS DE RECIENTE CREACIÓN O FASE DE ESCALONAMIENTO.</t>
  </si>
  <si>
    <t>BANCO ACTINVER, S.A.</t>
  </si>
  <si>
    <t>DESTINO: LAS LLAMADAS O APORTACIONES DE CAPITAL SE REALIZARÁN UNA VEZ QUE EL FIDUCIARIO LAS SOLICITE DERIVADO DEL ANÁLISIS DE REQUERIMIENTOS DEL PROYECTO
CUMPLIMIENTO DE LA MISIÓN:
A LA FECHA NO SE HAN REQUERIDO LLAMADAS DE CAPITAL, POR LO QUE NO SE TIENE UN AVANCE METAS Y CUMPLIMIENTO DE MISIÓN Y FINES.</t>
  </si>
  <si>
    <t>INNOVACAMP FOOD-AGROBUSINESS VENTURE, S.A.P.I. DE C.V.</t>
  </si>
  <si>
    <t>201806HAT01608</t>
  </si>
  <si>
    <t>INNOVACAMP VENTURES</t>
  </si>
  <si>
    <t>ESTABLECER UN ESQUEMA PARA SUSCRIBIR CONVENIOS DE ADHESIÓN CON INVERSIONISTAS PARA QUE ADQUIERAN EL CARÁCTER DE FIDEICOMITENTES ADHERENTES Y FIDEICOMISARIOS EN PRIMER LUGAR.</t>
  </si>
  <si>
    <t>DESTINO: RECURSOS QUE SE REQUIEREN PARA EL PAGO DE CUOTAS DE ADMINISTRACIÓN DEL FIDUCIARIO CORRESPONDIENTES AL AÑO FISCAL.
CUMPLIMIENTO DE LA MISIÓN:
NO SE TIENEN AVANCES EN EL PROYECTO POR LO QUE NO SE REPORTAN CUMPLIMIENTO EN MISIÓN Y FINES</t>
  </si>
  <si>
    <t>APORTACIÓN INICIAL:   MONTO: $1.00   FECHA: 01/06/2006
OBSERVACIONES: CON OF. 5.1.-2359 DEL 2/OCT/2014, SE SOLICITÓ A FNM INF. SOBRE EL PROCESO DE EXT. DEL FID. BENJ. HILL, CON OF. DL/266/2014 DEL 1/DIC/2014 FNM INDICA QUE SE LLEVÓ A CABO UN CENSO DE LOS INMUEBLES, Y SE RECABARON DOCS. COMO: COPIA DE CONTRATOS, CONVENIOS, ESCRITURAS, ENTRE OTROS, INF. QUE FUE REMITIDA A BANOBRAS PARA SU COTEJO Y COMPLEMENTO PARA DETERMINAR EL PATRIM. FIDEICOMITIDO Y LA SITUACIÓN JURID. DEL FID. PARA CONTINUAR CON EL TRÁM. DE EXT.; ASIMISMO, FNML CON OF. DL/DGAIEP/044/2017 DEL 5/02/2017 INF. QUE ESTÁ PENDIENTE DE FORMALIZAR LA TRANSMISIÓN DE 134 INMUEBLES AFECTOS EL PATRIM. DEL FID. Y QUE UNA VEZ QUE SE CONCLUYA EL PROC. SE SUSCRIBIRÁ EL CONV. DE EXT., CON OF DL/DGARAAIF/081/2018, FNML INF. QUE BANOBRAS ESTÁ GESTIONANDO LA EXTINCIÓN ANTE LA SHCP.</t>
  </si>
  <si>
    <t>DESTINO: PAGO DE HONORARIOS A FIDUCIARIOS, COMISIONES Y AUDITORÍA EXTERNA.
CUMPLIMIENTO DE LA MISIÓN:
ALCANZAR UN NIVEL DE PENETRACIÓN DEL 90 POR CIENTO EN LOS HOGARES DE ESCASOS RECURSOS DEFINIDOS POR LA SEDESOL. LAS VIVS. BENEFICIADAS DEL PROG. DE COBERT. SOCIAL PARA LA TRANSICIÓN A LA TDT, QUE CUENTEN CON SEÑAL DE TV DIGITAL, LAS ZONAS BENEFICIADAS SON: CENTRO 93%, FRONTERA NORESTE 92%, FRONTERA NORTE 97%, LA LAGUNA 98%, NOROESTE 98% OCCIDENTE-BAJÍO 98% RESTO DEL PAÍS 92%.</t>
  </si>
  <si>
    <t>DESTINO: PARA APOYAR EL DESARROLLO DE LA INFRAESTRUCTURA PORTUARIA.
CUMPLIMIENTO DE LA MISIÓN:
SE HAN REALIZADO 5 SESIONES DEL COMITÉ TÉCNICO DEL FIPORT, 2 ORDINARIAS Y 3 EXTRAORDINARIAS, A LA FECHA SE TIENE AUTORIZADO POR EL COMITÉ TÉCNICO DEL FIPORT EL APOYO DE RECURSOS PARA 10 PROYECTOS.</t>
  </si>
  <si>
    <t>DESTINO: PRÉSTAMOS OTORGADOS A LOS TRABAJADORES, GASTOS FIDUCIARIOS Y OTROS GASTOS.
CUMPLIMIENTO DE LA MISIÓN:
SE SOLICITARON 898 PRÉSTAMOS, LOS CUALES SE OTORGARON AL 100%, CONFORME A LAS APORTACIONES Y AL DESTINO DE LOS RECURSOS, SE CUMPLIERON LOS FINES DEL FIDEICOMISO.</t>
  </si>
  <si>
    <t>APORTACIÓN INICIAL:   MONTO: $1.00   FECHA: 27/07/1972
OBSERVACIONES: LA DISP. CORRESPONDE AL PATRIMONIO CON CIFRAS AL 30 DE SEPTIEMBRE DE 2018,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</si>
  <si>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26,066 JUBILADOS MENSUALES EN PROMEDIO.</t>
  </si>
  <si>
    <t>APORTACIÓN INICIAL:   MONTO: $1,649,510,490.00   FECHA: 06/02/2009
OBSERVACIONES: EL SALDO REPORTADO RESPECTO A LO REPORTADO POR BANJERCITO VARIA POR CENTAVOS. BANJERCITO REPORTA QUE EL AL CIERRE DE DICIEMBRE DE 2017 EL FIDEICOMISO CERRO CON UN SALDO CONTABLE DE 400,997,166.74 PESOS LAS CUALES INTEGRABA PROVISIONES (HONORARIOS FIDUCIARIOS) POR 4,366.60 PESOS, SIENDO EL PATRIMONIO NETO A CONSIDERAR UN MONTO DE 400,992,800.14, DERIVADO DE LO ANTERIOR Y UNA VEZ PAGADOS DICHOS HONORARIOS EL SALDO NETO A CONSIDERAR EN LOS ESTADOS FINANCIEROS 2018 ES DE 400,992,800.14 AL INICIO DE DICHO PERIODO.</t>
  </si>
  <si>
    <t>DESTINO: OTORGAMIENTO DE BECAS Y GASTOS DE ADMINISTRACIÓN DE BECAS.
CUMPLIMIENTO DE LA MISIÓN:
CON LOS INGRESOS SE CUBRIERON COSTOS PARA EL PROGRAMA QUE BENEFICIA A JÓVENES MEXICANOS DE ESCASOS RECURSOS PARA QUE PARTICIPEN EN EL PROGRAMA "JÓVENES EN ACCIÓN" QUE PROMUEVE LA EMBAJADA DE ESTADOS UNIDOS EN MÉXICO, ASÍ COMO, EL COSTO DE LA COLEGIATURA DE NUESTROS BECARIOS DEL PROGRAMA DE NEGOCIOS BINACIONALES.</t>
  </si>
  <si>
    <t>DESTINO: TRANSFERENCIAS POR CONCEPTOS DE: RECURSOS REGULARES: NA DIPLOMADO DE SUPERVISORES: NA EVALUACIÓN DE IMPACTO: NA
CUMPLIMIENTO DE LA MISIÓN:
CONFORME A LA ESTRUCTURA PROGRAMÁTICA DEL PROYECTO DE PRESUPUESTO DE EGRESOS 2016, PUBLICADA POR LA SECRETARÍA DE HACIENDA Y CRÉDITO PÚBLICO EN EL MES DE JUNIO DE 2015, A PARTIR DEL EJERCICIO FISCAL 2016, SE FUSIONARON LOS PROGRAMAS S029 ESCUELAS DE CALIDAD, U074 ESCUELA DIGNA Y PP U082 PROGRAMA DE LA REFORMA EDUCATIVA, A PARTIR DE 2016 EL PROGRAMA ESCUELAS DE CALIDAD NO HA CONTADO CON RECURSOS PRESUPUESTALES PROPIOS, NI CON REGLAS DE OPERACIÓN QUE LO RIJAN.</t>
  </si>
  <si>
    <t>APORTACIÓN INICIAL:   MONTO: $32,978,793.00   FECHA: 18/12/2001
OBSERVACIONES: EXISTE UNA DIFERENCIA DE $697,883.61 ENTRE EL REPORTE TRIMESTRAL Y EL ESTADO DE RESULTADOS AL 30 DE SEPTIEMBRE 2018. EL DIA 3 DE SEPTIEMBRE DE 2018, SE REGISTRO INCORRECTAMENTE EL INGRESO LOCAL POR $697,883.61 EN LA CUENTA DE PATRIMONIO, DEBIENDO SER EN LA CUENTA DE INGRESOS LOCALES. EL DIA 11 DE OCTUBRE DE 2018, SE REALIZÓ LA RECLASIFICACIÓN CORRESPONDIENTE REGISTRANDO EL IMPORTE DE $697,883.61 EN LA CUENTA CORRESPONDIENTE A INGRESOS LOCALES Y CANCELANDO DE PATRIMONIO</t>
  </si>
  <si>
    <t>DESTINO: EL FONDO OTORGA APOYOS A PROYECTOS DE INVESTIGACIÓN CIENTÍFICA Y DESARROLLO TECNOLÓGICO QUE BUSCAN SATISFACER DEMANDAS ESPECÍFICAS Y/O ESTRATÉGICAS DE LA UNIVERSIDAD PEDAGÓGICA NACIONAL Y SU COMUNIDAD. A. FINANCIAR O COMPLEMENTAR FINANCIAMIENTO DE LOS PROYECTOS; B. CREACIÓN Y MANTENIMIENTO DE INSTALACIONES DE INVESTIGACIÓN, SU EQUIPAMIENTO Y EL SUMINISTRO DE MATERIALES; C. EL OTORGAMIENTO DE BECAS PARA LA FORMACIÓN DE RECURSOS HUMANOS ESPECIALIZADOS; D. EL OTORGAMIENTO DE INCENTIVOS EXTRAORDINARIOS A LOS INVESTIGADORES QUE PARTICIPEN EN LOS PROYECTOS; E. EL FINANCIAMIENTO DE ASOCIACIONES ESTRATÉGICAS, ALIANZAS TECNOLÓGICAS, CONSORCIOS, O EMPRESAS PRIVADAS DE BASE TECNOLÓGICA; F. FINANCIAMIENTO DE CONTRATACIÓN DE PERSONAL POR TIEMPO DETERMINADO PARA PROYECTOS CIENTÍFICOS O TECNOLÓGICOS, SIN QUE ELLO IMPLIQUE LA REGULARIZACIÓN DE DICHA CONTRATACIÓN PRESENTE O FUTURA; G. DIVULGACIÓN DE LA CIENCIA Y LA TECNOLOGÍA; Y H. OTROS PROPÓSITOS DIRECTAMENTE VINCULADOS PARA PROYECTOS CIENTÍFICOS O TECNOLÓGICOS APROBADOS. . ASIMISMO LA ADMINISTRACIÓN DE CONVENIOS, PROYECTOS O APOYOS, PROGRAMAS O CONTRATOS ANÁLOGOS QUE SE DERIVEN DE RECURSOS APORTADOS POR TERCEROS, CON FINES DETERMINADOS PARA LA OBTENCIÓN DE BENEFICIOS PARA LA COMUNIDAD DE LA UNIVERSIDAD PEDAGÓGICA NACIONAL.
CUMPLIMIENTO DE LA MISIÓN:
A.FINANCIAR DE PROYECTOS;B.MANTENIMIENTO DE INSTALACIONES DE INVESTIGACIÓN, SU EQUIPAMIENTO Y EL SUMINISTRO DE MATERIALES;C.BECAS PARA LA FORMACIÓN DE RECURSOS HUMANOS ESPECIALIZADOS;D.INCENTIVOS EXTRAORDINARIOS A LOS INVESTIGADORES QUE PARTICIPEN EN LOS PROYECTOS;E.EL FINANCIAMIENTO DE ASOC. ESTRATÉGICAS, ALIANZAS TECNOLÓGICAS, CONSORCIOS, O EMPRESAS PRIVADAS DE BASE TECNOLÓGICA;F.FINANCIAMIENTO DE CONTRATACIÓN DE PERSONAL POR TIEMPO DETERMINADO;G.DIVULGACIÓN DE LA CIENCIA Y LA TEC.</t>
  </si>
  <si>
    <t>APORTACIÓN INICIAL:   MONTO: $3,194,287.01   FECHA: 29/09/2006
OBSERVACIONES: LA INFORMACIÓN SE SOPORTA CON ESTADOS FINANCIEROS DE LA FIDUCIARIA. EL “FONDO PARA EL FOMENTO DE LA INVESTIGACIÓN CIENTÍFICA Y DESARROLLO TECNOLÓGICO DE LA UNIVERSIDAD PEDAGÓGICA NACIONAL” (FIDEICOMISO), SE CREA MEDIANTE LA CELEBRACIÓN DEL CONTRATO DE FIDEICOMISO NÚMERO F/2001051, SIGNADO ENTRE LA UNIVERSIDAD PEDAGÓGICA NACIONAL Y BANCO SANTANDER, S.A., INSTITUCIÓN DE BANCA MÚLTIPLE, GRUPO FINANCIERO SANTANDER, CON EL FIN DE TENER UNA HERRAMIENTA EFICAZ QUE FACILITE EL FINANCIAMIENTO DE PROYECTOS, LA CREACIÓN Y MANTENIMIENTO DE INSTALACIONES DE INVESTIGACIÓN, SU EQUIPAMIENTO Y EL SUMINISTRO DE MATERIALES, EL OTORGAMIENTO DE BECAS PARA LA FORMACIÓN DE RECURSOS HUMANOS ESPECIALIZADOS, EL OTORGAMIENTO DE INCENTIVOS EXTRAORDINARIOS A LOS INVESTIGADORES QUE PARTICIPEN EN LOS PROYECTOS, EL FINANCIAMIENTO DE ASOCIACIONES ESTRATÉGICAS, ALIANZAS TECNOLÓGICAS, CONSORCIOS, O EMPRESAS PRIVADAS DE BASE TECNOLÓGICA, EL FINANCIAMIENTO DE CONTRATACIÓN DE PERSONAL POR TIEMPO DETERMINADO PARA PROYECTOS CIENTÍFICOS O TECNOLÓGICOS, LA DIVULGACIÓN DE LA CIENCIA Y LA TECNOLOGÍA, CUALQUIER OTRO PROPÓSITO DIRECTAMENTE VINCULADOS PARA PROYECTOS CIENTÍFICOS O TECNOLÓGICOS APROBADOS Y LA ADMINISTRACIÓN Y CONTROL FINANCIERO DE LOS CONVENIOS, PROYECTOS Y APOYOS RECIBIDOS DE TERCEROS, ASÍ COMO DE LOS CONTRATOS ANÁLOGOS QUE CELEBRA LA UNIVERSIDAD PEDAGÓGICA NACIONAL. COMO UN FIDEICOMISO PRIVADO SIN ESTRUCTURA, NI PERSONALIDAD JURÍDICA PROPIA.</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</si>
  <si>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ESTADO DE CUENTA.</t>
  </si>
  <si>
    <t>DESTINO: .
CUMPLIMIENTO DE LA MISIÓN:
.</t>
  </si>
  <si>
    <t>DESTINO: GASTOS POR CONCEPTOS DE HONORARIOS AL FIDUCIARIO ASÍ COMO SUS RESPECTIVAS RETENCIONES DE IVA E ISR.
CUMPLIMIENTO DE LA MISIÓN:
LOS RECURSOS SE UTILIZARÁN PARA LA COBERTURA DE GASTOS NECESARIOS PARA CUMPLIR CON SUS FUNCIONES EN POSTERIORES EJERCICIOS FISCALES.</t>
  </si>
  <si>
    <t>APORTACIÓN INICIAL:   MONTO: $1,000,000.00   FECHA: 25/02/1997
OBSERVACIONES: RESULTADOS ALCANZADOS: TERMINACIÓN DE LA PLANTA DE BOMBEO SUPERFICIAL Y SUBTERRÁNEA EL CARACOL, LA CONSTRUCCIÓN DE LA PLANTA DE BOMBEO CASA COLORADA PROFUNDA, LA CONSTRUCCIÓN DE LAS CAPTACIONES DEL RÍO LA COMPAÑÍA, Y EN EL CASO DEL TÚNEL EMISOR PONIENTE II CUENTA CON AVANCE FÍSICO DEL 93.33% Y DEL TÚNEL CANAL GENERAL SE TIENE UN AVANCE DEL 61.66%. OBSERVACIONES: EL PATRIMONIO ESTÁ CONSTITUIDO POR LAS APORTACIONES PATRIMONIALES QUE CORRESPONDEN A RECURSOS PROVENIENTES DEL DECRETO DE ESTÍMULOS FISCALES PUBLICADOS EN EL DIARIO OFICIAL DE LA FEDERACIÓN EL 24 DE NOVIEMBRE DE 2004, POR EL PAGO DE APROVECHAMIENTO DE AGUA EN BLOQUE, ESTAS APORTACIONES SON POR CUENTA Y ORDEN DE LOS GOBIERNOS DEL ESTADO DE MÉXICO Y CIUDAD DE MÉXICO.</t>
  </si>
  <si>
    <t>DESTINO: ADQUISICIÓN DE PREDIOS UBICADOS EN EL ÁREA DE PROTECCIÓN DE RECURSOS NATURALES, ZONA PROTECTORA FORESTAL, CUENCAS DE LOS RÍOS VALLE DE BRAVO, MALACATEPEC, TILOSTOC Y TEMASCALTEPEC; ASÍ COMO COADYUVAR CON EL GOBIERNO DEL ESTADO DE MÉXICO EN LA SOLVENTACIÓN DE LOS ADEUDOS PENDIENTES POR CONCEPTO DE INDEMNIZACIÓN O REUBICACIÓN DE LAS COMUNIDADES ASENTADAS DENTRO DE LA POLIGONAL DEL ÁREA PROTEGIDA.
CUMPLIMIENTO DE LA MISIÓN:
SE HAN REALIZADO ENTRE OTRAS LA ADQUISICIÓN DE PREDIOS UBICADOS EN EL EJIDO NUEVO SAN JUAN ATEZCAPAN POR LA VÍA DE LA EXPROPIACIÓN; EQUIPAMIENTO DE LA INFRAESTRUCTURA TURÍSTICA; PAGO DE PROYECTOS DE VIGILANCIA Y MANEJO DEL PREDIO SUJETO; SE REFORESTO EL PREDIO CON 1,350 PLANTAS DE PINUS PSEUDOSTROBUS ESPECIE NATIVA DEL ANP.</t>
  </si>
  <si>
    <t>DESTINO: PARA EL EJERCICIO 2018 FMCN NO PLANTEÓ METAS, EN VIRTUD DE QUE LAS MISMAS SE DESARROLLAN CON RECURSOS PROPIOS.
CUMPLIMIENTO DE LA MISIÓN:
PARA EL EJERCICIO 2018 FMCN NO PLANTEÓ METAS, EN VIRTUD DE QUE LAS MISMAS SE DESARROLLAN CON RECURSOS PROPIOS.</t>
  </si>
  <si>
    <t>APORTACIÓN INICIAL:   MONTO: $30,000,000.00   FECHA: 20/01/2005
OBSERVACIONES: EL FONDO SE CONSTITUYÓ EN 2004 CON APORTACIONES DEL GOBIERNO FEDERAL Y DEL ESTADO DE CHIHUAHUA POR $25,000,000 Y $5,000,000 RESPECTIVAMENTE, CON EL OBJETO DE APOYAR A LOS FAMILIARES DE LAS MUJERES VÍCTIMAS DE HOMICIDIO ACAECIDAS EN CIUDAD JUÁREZ, CHIHUAHUA. EN JULIO DE 2011, ENERO DE 2015, SE REALIZARON APORTACIONES ADICIONALES DE $5,000,000.00 CADA UNA. EN FEBRERO DE 2018 SE APORTO $1,000,000.00 POR EL GOBIERNO DEL ESTADO DE CHIHUAHUA.</t>
  </si>
  <si>
    <t>DESTINO: EN ESTE PERIODO ADEMÁS DEL PAGO DE HONORARIOS A LA MANDATARIA, SE REALIZÓ EL PAGO DE HONORARIOS POR SERVICI0S PROFESIONALES ($80,904.00) A FAVOR DEL DESPACHO KPMG, CARDENAS DOSAL S.C. DESIGNADO POR LA SECRETARÍA DE LA FUNCIÓN PÚBLICA PARA DICTAMINAR LOS ESTADOS FINANCIEROS DE ESTE MANDATO.
CUMPLIMIENTO DE LA MISIÓN:
LOS RECURSOS SE UTILIZARAN PARA EL PAGO DE SERVICIOS DE DIFUSIÓN EN DISTINTOS MEDIOS MASIVOS, COMO COMPLEMENTO PARA LA DIFUSIÓN DE LOS ACUERDOS POR LOS QUE SE OFRECEN RECOMPENSAS, COMO UNA ESTARTEGIA INSTITUCIONAL PARA LA OBTENCIÓN D INFROMACIÓN ÚTIL Y DETERMINANTE PARA LA LOCALICIÓN Y CAPTURA DE DELLINCUENTES, Y AHORA TAMBIÉN PARA LA LOCALIZACIÓN DE PERSONAS DESAPARECIDAS VICTIMAS DE DELITOS.</t>
  </si>
  <si>
    <t>APORTACIÓN INICIAL:   MONTO: $1,000.00   FECHA: 03/03/2016
OBSERVACIONES: EL RUBRO DE EGRESOS ACUMULADOS ESTÁ INTEGRADO POR LOS GASTOS EFECTUADOS POR EL FIDEICOMISO, ASÍ COMO LAS APLICACIONES PATRIMONIALES.</t>
  </si>
  <si>
    <t>DESTINO: GARANTIZAR LAS PRIMAS DE ANTIGUEDAD DE LOS TRABAJADORES. NOTA: LOS RECURSOS REGISTRADOS EN ENTEROS A LA TESOFE SE REFIERE A COMISIONES MÁS IVA PAGADO. LOS EGRESOS ACULULADOS QUE SE ESTÁN REGISTRANDO CORRESPONDEN AL RETIRO DEL SALDO DE LA CUENTA BANCARIA PARA CONTUNUAR CON EL PROCESO DE BAJA DE ESTE FIDEICOMISO
CUMPLIMIENTO DE LA MISIÓN:
EL CONSEJO DE ADMINISTRACIÓN DE FONATUR MANTENIMIENTO TURÍSTICO S.A. DE C.V. EN LA PRIMERA SESIÓN ORDINARIA 2018 DEL CONSEJO, DEL 21 DE MARZO DE 2018, AUTORIZÓ LA EXTINCIÓN DEL FIDEICOMISO “PAGO DE PENSIONES A LOS TRABAJADORES DE BASE. EL PASADO 16 DE JULIO DE 2018, SCOTIABANK INVERLAT S.A. LLEVÓ A CABO EL TRASPASO DE LOS RECURSOS, QUE SE ENCONTRABAN DISPONIBLES A ESTA FECHA EL SALDO EN LA CUENTA DEL FIDEICOMISO SE ENCUENTRA EN CERO PESOS.</t>
  </si>
  <si>
    <t>DESTINO: GASTOS DE ADMINISTRACIÓN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</si>
  <si>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APORTACIÓN INICIAL:   MONTO: $0.01   FECHA: 25/06/1991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CORRESPONDEN AL PATRIMONIO NETO TOTAL ANTERIOR AJUSTADO. EL SALDO CORRESPONDIENTE A DICIEMBRE DE 2009, CONSIDERANDO QUE SE RECIBIÓ INFORMACIÓN DOCUMENTAL AL MES DE DICIEMBRE. EL SALDO FUE ACTUALIZADO CONFORME A UN PROCESO DE COMUNICACIÓN REALIZADO CON LA FIDUCIARIA, TENIENDO COMO FECHA DE CORTE 30 DE JUNIO DE 2017, TODA VEZ QUE ES LA ÚLTIMA INFORMACIÓN CON QUE SE CUENTA.</t>
  </si>
  <si>
    <t>DESTINO: EL ORIGEN DE LOS RECURSOS QUE CONFORMAN EL PATRIMONIO DEL FIDEICOMISO DE CIENCIA Y TECNOLOGÍA DEL CIATEC, A.C. SON RECURSOS AUTOGENERADOS O PROPIOS LOS CUALES SE OBTIENEN A TRAVÉS DE LA PRESTACIÓN DE LOS SERVICIOS Y EL DESARROLLO DE PROYECTOS DE INVESTIGACIÓN QUE COMERCIALIZA LA ENTIDAD. LOS RECURSOS PROPIOS QUE SE TRANSFIEREN AL FIDEICOMISO SE EMPLEAN O DESTINAN A LA INFRAESTRUCTURA Y AL EQUIPAMIENTO DE LAS ÁREAS SUSTANTIVAS, PARA IMPULSAR EL DESARROLLO DE PROYECTOS DE ALTO IMPACTO O RELEVANCIA QUE PRODUCEN MÁS RECURSOS AUTOGENERADOS.
CUMPLIMIENTO DE LA MISIÓN:
SE DA FORTALECIMIENTO A: LA INFRAESTRUCTURA DE PROYECTOS SUSTANTIVOS, A TECNOLOGÍAS DE INFORMACIÓN Y RESPALDO PARA LA OPERACIÓN DE LOS EQUIPOS. ADEMÁS SE HA BRINDADO EL APOYO A LOS PROYECTOS DE DESARROLLO TECNOLÓGICO DE CIATEC, A.C.</t>
  </si>
  <si>
    <t>APORTACIÓN INICIAL:   MONTO: $10,000.00   FECHA: 22/12/2000
OBSERVACIONES: LA DISPONIBILIDAD ANTERIOR AL 31 DE DICIEMBRE DE 2017, ESTÁ DETERMINADA DE ACUERDO AL FLUJO DE EFECTIVO DEL CUARTO TRIMESTRE DE 2017.</t>
  </si>
  <si>
    <t>APORTACIÓN INICIAL:   MONTO: $500,000.00   FECHA: 15/12/2000
OBSERVACIONES: CON FECHA 07 DE SEPTIEMBRE DE 2018, EL ÓRGANO INTERNO DIO POR CONCLUIDA LA ORDEN DE AUDITORIA NO. 05/2018, AL FIDEICOMISO CORRESPONDIENTE AL EJERCICIO 2017.</t>
  </si>
  <si>
    <t>DESTINO: APOYO FINANCIERO A INSTITUCIONES A TRAVÉS DE PROYECTOS PARA LA INVESTIGACIÓN EN MATERIAS AGRÍCOLA, PECUARIA, ACUACULTURA AGROBIOTECNOLOGÍA Y RECURSOS FITOGENÉTICOS.
CUMPLIMIENTO DE LA MISIÓN:
DURANTE EL EJERCICIO FUERON APROBADOS PROYECTOS POR LA CANTIDAD DE $105,889,799.26, CORRESPONDIENTES A LA CONVOCATORIAS 2017-4 Y 2017-5.</t>
  </si>
  <si>
    <t>DESTINO: APOYOS A PROYECTOS QUE ATIENDAN LAS DEMANDAS ESPECIFICAS QUE DETERMINE EL SECTOR SOCIAL.
CUMPLIMIENTO DE LA MISIÓN:
SE AUTORIZO MEDIANTE ACUERDO FSIDS/2016/25/SO/13 LA ASIGNACIÓN DE RECURSOS A 13 PROPUESTAS APROBADAS POR LA COMISIÓN DE EVALUACIÓN HASTA POR UN MONTO DE $28,819,441 LOS CONVENIOS SE ENCUENTRAN FORMALIZADOS Y SE HAN REALIZADO MINISTRACIONES PARA EL CUMPLIMIENTO DE LOS CONVENIOS. MEDIANTE EL ACUERDO FSIDS/2018/29/SO/10 SE APROBO LA CONVOCATORIA DE 2017 POR UN MONTO DE $3,482,165, QUE CORRESPONDE A 5 PROPUESTAS.</t>
  </si>
  <si>
    <t>DESTINO: EL RECURSO TIENE COMO FINALIDAD EL APOYAR LAS ACTIVIDADES DE INVESTIGACIÓN CIENTÍFICA Y TECNOLÓGICA INNOVACIÓN Y DESARROLLO TECNOLÓGICO, QUE PODRÁN INCLUIR LA FORMACIÓN DE RECURSOS HUMANOS DE ALTA ESPECIALIDAD, DIVULGACIÓN CIENTÍFICA Y TECNOLÓGICA.
CUMPLIMIENTO DE LA MISIÓN:
MUCHOS DE LOS PROYECTOS HAN ENCONTRADO ESPACIO PARA SU INSTRUMENTACION, ASI COMO EL RECONOCIMIENTO NACIONAL E INTERNACIONAL DE SUS APORTACIONES , GRACIAS A LOS CUALES SE HA LOGRADO EL DESARROLLO DE VIVIENDA EMERGENTE EN OTROS PAÍSES Y A NIVEL NACIONAL SE CREARON NUEVOS MODELOS Y SISTEMAS CONSTRUCTIVOS. EN EL CASO DE FORMACIÓN DE RECURSOS HUMANOS. SE HA LOGRADO LA TITULACIÓN DE LOS BECARIOS PARTICIPANTES EN LOS PROYECTOS.</t>
  </si>
  <si>
    <t>DESTINO: FINANCIAR PROYECTOS DE INVESTIGACIÓN CIENTÍFICA O TECNOLÓGICA, INNOVACIÓN Y DESARROLLOS TECNOLÓGICOS, FORMACIÓN DE RECURSOS HUMANOS ESPECIALIZADOS, BECAS, DIVULAGACIÓN CIENTÍFICA Y TECNOLÓGICA, CREACIÓN, FORTALECIMIENTO DE GRUPOS O CUERPOS ACADÉMICOS Y DE INVESTIGACIÓN Y DESARROLLO TECNOLÓGICO, Y DE LA INFRESTRUCTURA DE INVESTIGACIÓN Y DESARROLLO QUE REQUIERA EL SECTOR.
CUMPLIMIENTO DE LA MISIÓN:
A LA FECHA EL COMITÉ TÉCNICO Y DE ADMINISTRACIÓN DEL FONDO SECTORIAL DE INVESTIGACIÓN Y DESARROLLO INMUJERES - CONACYT, HA APROBADO 63 PROYECTOS, DE LOS CUALES TRES FUERON CANCELADOS, 48 ESTÁN FINALIZADOS Y 12 SE ENCUENTRAN EN EJECUCIÓN.</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</si>
  <si>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DURANTE EL PERIODO QUE SE REPORTA SE PUBLICARON 5 CONVOCATORIAS QUE ENCUENTRAN EN PERIODO DE EVALUACIÓN O FORMALIZACION.</t>
  </si>
  <si>
    <t>PROSOFT-INNOVACIÓN, FONDO SECTORIAL DE INNOVACIÓN</t>
  </si>
  <si>
    <t>DESTINO: APOYOS PARA LA INVESTIGACIÓN CIENTÍFICA Y TECNOLÓGICA EN INFRAESTRUCTURA FÍSICA EDUCATIVA.
CUMPLIMIENTO DE LA MISIÓN:
INFORMACIÓN NO ACTUALIZADA POR EL SECRETARIO ADMINISTRATIVO.</t>
  </si>
  <si>
    <t>APORTACIÓN INICIAL:   MONTO: $5,291,955.55   FECHA: 21/08/2002
OBSERVACIONES: FONDO DE AHORRO DE LOS TRABAJADORES DEL CIAD</t>
  </si>
  <si>
    <t>DESTINO: APOYOS PARA LA INVESTIGACIÓN CIENTIFICA Y TECNOLOGICA DEL ESTADO DE HIDALGO.
CUMPLIMIENTO DE LA MISIÓN:
SE RECIBIO RECURSO DE CONACYT Y SE APLICA RECURSO PARA LA OPERACIÓN DEL FIDEICOMISO, SE APROBO, FORMALIZO Y SE MINISTRO PARCIALMENTE RECURSO PARA PROYECTO CIATEQ EN EL MES DE MAYO, SE REALIZO LA ULTIMA MINISTRACION A LA UNAM FINALIZANDO EL PROYECTO.</t>
  </si>
  <si>
    <t>DESTINO: APOYOS PARA LA INVESTIGACION CIENTIFICA Y TECNOLOGIA DEL ESTADO DE CHIHUAHUA.
CUMPLIMIENTO DE LA MISIÓN:
DURANTE EL PERIODO QUE SE INFORMA NO SE HA RECIBO APOYOS PARA EL DESARROLLO DE PROYECTOS.</t>
  </si>
  <si>
    <t>DESTINO: APOYOS PARA LA INVESTIGACIÓN CIENTÍFICA Y TECNOLÓGICA DEL MUNICIPIO DE LA PAZ, BAJA CALIFORNIA SUR.
CUMPLIMIENTO DE LA MISIÓN:
INFORMACIÓN NO ACTUALIZADA POR EL SECRETARIO ADMINISTRATIVO.</t>
  </si>
  <si>
    <t>DESTINO: CONTRATO CNH-41/2016 SERVICIO INTEGRAL ESPECIALIZADO DE RESGUARDO, ACCESO Y ADMINISTRACION DE MUESTRAS GEOLOGICAS DERIVADAS DE LA PERFORACION DE POZOS PETROLEROS, CONTRATO CNH-42/2016 SERVICIO INTEGRAL DE ADMINISTRACION Y RESGUARDO DE INFORMACION GEOFISICA, CONTRATO CNH-43/2016 SERVICIO DE ADECUACION Y EXTRACCION DE INFORMACION GEOFISICA, GASTOS DE OPERACION DE LA CNH 2017 Y GASTOS DE OPERACION DE LA CNH 2018, SERVICIO DE TELEFONÍA E INTERNET MÓVIL, SERVICIO DE DESARROLLO Y MANTENIMIENTO DE SISTEMAS DE LA INFORMACIÓN DE LA CNH, CONTRIBUCION A LA OCDE, HONORARIOS FIDUCIARIOS, HONORARIOS DE AUDITORÍA EXTERNA Y COMISIONES BANCARIAS POR SPEI.
CUMPLIMIENTO DE LA MISIÓN:
SE CUMPLIO</t>
  </si>
  <si>
    <t>APORTACIÓN INICIAL:   MONTO: $208,291,000.00   FECHA: 24/02/2009
OBSERVACIONES: EL RUBRO DE LOS "EGRESOS ACUMULADOS EN EL PERIODO QUE SE REPORTA" CONSIDERA ANTICIPO A PROYECTOS E IMPUESTOS (I.V.A,).</t>
  </si>
  <si>
    <t>DESTINO: LOS RECURSOS EROGADOS AL PERIODO, CORRESPONDEN AL PAGO DE LOS PROYECTOS ELEGIDOS POR LAS COMISIONES EVALUADORAS PARA SER APOYADOS POR EL FIDEICOMISO DE CONFORMIDAD CON LAS BASES DE PARTICIPACIÓN ESTABLECIDAS EN LAS CONVOCATORIAS 2018, ASÍ MISMO SE REALIZARON EROGACIONES DE HONORARIOS FIDUCIARIOS Y EL PAGO DE IMPUESTOS.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</si>
  <si>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APORTACIÓN INICIAL:   MONTO: $250,000,000.00   FECHA: 04/08/2010
OBSERVACIONES: -</t>
  </si>
  <si>
    <t>CON REGISTRO VIGENTE AL 31 DE DICIEMBRE DE 2018</t>
  </si>
  <si>
    <t>REPORTADO
ENERO - DICIEMBRE 2018</t>
  </si>
  <si>
    <t>DESTINO: $237,272.73 HONORARIS PROFESIONALES, $4,985,446.93 UNAM DESARROLLO DE RED DE MONITOREO REMOTO DE GASES DEL VOLCAN POPOCATEPETL ACUERDO E.III.03, $352,867.08 HONORARIOS PROFESIONALES JOSÉ MADRIGAL VENTURA, $10,950.06 HONORARIOS PROFESIONALES LUIS GERARDO CASTELLANOS PIÑA, $2,171,428.60 CENAPRED PRONOSTICO ESTACIONAL DE CONDICIONES DE SEQUIA (SUBCUENTA DE INVESTIGACION, $4,571,429.00 DESARROLLO DE UN SISTEMA DE PRONOSTICO OPERACIONAL DE EVENTOS EXTREMOS (SUBCUENTA DE INVESTIGACION), $4,755,600.00 ACUERDO O.I.09/2015, $127,900,000.00 CENAPRED REFORZAMIENRO Y ACTUALIZACIÓN, $1,328,780.00 ELEBORACION DE ESCENARIOS, $60,839.20 GLORIA GUADALUPE LOPEZ, $60,839.29 ANDREA ELIZABETH DOMINGUEZ, $197,119.06 HILDA LORENA ORTEGA, $243,356.76 SUSANA CAMPA RAMIREZ, $175,216.78 MARCO ANTONIO GARCIA TORRES, $1,065,500.00 CENAPRED EST. DE VULNERAVIDAD, $899,080.00 CENAPRED DESARROLLO DE ALGORITMOS, $12,000,000.00 CENAPRED FORTALECIMIENTO DE LA INFORMACIÓN.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</si>
  <si>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CUARTO TRIMESTRE DEL 2018 EL IMPORTE POR CONCEPTO DE HONORARIOS FIDUCIARIOS ASCENDIÓ A LA CANTIDAD DE $5,624,066.38 (CINCO MILLONES SEISCIENTOS VEINTICUATRO MIL SESENTA Y SEIS PESOS 38/100 M.N.) Y LOS PAGOS DE AUDITORÍAS POR UN MONTO DE $145,260.96 (CIENTO CUARENTA Y CINCO MIL DOS CIENTOS SESENTA PESOS 96/100 M.N). ASIMISMO, EL MONTO DE APOYOS ENTREGADOS AL CUARTO TRIMESTRE, ASCIENDE A LA CANTIDAD DE $29,464,000.00 (VEINTINUEVE MILLONES CUATROCIENTOS SESENTA Y CUATRO MIL PESOS 00/100 M.N.). NO OMITO, RESALTAR QUE LA INFORMACIÓN CONTENIDA EN LOS ESTADOS DE POSICIÓN FINANCIERA, EN EL ARCHIVO DEL PATRIMONIO DEL FIDEICOMISO Y LO QUE AQUÍ SE REPORTA, ES PROPORCIONADA POR LA INSTITUCIÓN FIDUCIARIA, LA CUAL, ES LA ÚNICA RESPONSABLE DEL CONTENIDO DE LA MISMA.
CUMPLIMIENTO DE LA MISIÓN:
EN EL CUARTO TRIMESTRE DEL EJERCICIO FISCAL 2018, ÚNICAMENTE SE TIENE CONTEMPLADO EL PAGO A LOS BENEFICIARIO PUBLICADOS EN EL DIARIO OFICIAL DE LA FEDERACIÓN EL DÍA 30 DE NOVIEMBRE DE 2018.</t>
  </si>
  <si>
    <t>APORTACIÓN INICIAL:   MONTO: $776,000,000.00   FECHA: 28/09/2007
OBSERVACIONES: PARA CONTINUAR REALIZANDO ENTRE OTRAS LAS EROGACIONES CORRESPONDIENTES A LOS PROYECTOS AUTORIZADOS POR EL COMITÉ TÉCNICO ENTRE LOS QUE SE ENCUENTRAN: TRABAJOS DE ADECUACIÓN Y AMPLIACIÓN DE EDIFICIOS E INSTALACIONES EXISTENTES EN EL CEFERESO NO. 7 NORESTE.ADQUISICIÓN DE VEHÍCULOS BLINDADOS Y MOTOCICLETAS PARA LA POLICÍA FEDERAL.MANTENIMIENTO Y CONSERVACIÓN DE LA INFRAESTRUCTURA INMOBILIARIA QUE OCUPA LA POLICÍA FEDERAL EN LA REPÚBLICA MEXICANA.REMODELACIÓN DE LOS MÓDULOS V Y VI DEL EDIFICIO DE DORMITORIOS "B" EN EL CEFERESO NO. 3 NORESTE.ADQUISICIÓN DE VEHÍCULOS PARA LA GENDARMERÍA AMBIENTAL.TRABAJOS DE SERVICIOS RELACIONADOS CON LA OBRA PÚBLICA REFERENTE AL DIRECTOR RESPONSABLE DE OBRA PARA LA PRIMERA ETAPA DE CONSTRUCCIÓN CONSISTENTE EN ADAPTACIÓN DE OBRAS EXISTENTES, CONSTRUCCIÓN Y TRABAJOS COMPLEMENTARIOS, DE LA ACADEMIA REGIONAL METROPOLITANA DE LA POLICÍA FEDERAL ZONA CENTRO; EN EL INMUEBLE DENOMINADO CONAFRUT.</t>
  </si>
  <si>
    <t>DESTINO: EN EL CUARTO TRIMESTRE 2018 NO SE PRESENTO NINGUNA DEMANDA EN EL EXTRANJERO CONTRA EL ESTADO MEXICANO, POR LO QUE LOS RECURSOS EN SU TOTALIDAD SIGUEN FORMANDO PARTE DEL PATRIMONIO DEL FIDEICOMISO. SIN EMBARGO, DURANTE EL CUARTO TRIMESTRE DE 2018 SE PRESENTARON GASTOS DE APOYO POR CONCEPTO DE HONORARIOS FIDUCIARIOS Y CONTRIBUCIONES DIVERSAS, LAS CUALES SUMAN UN TOTAL DE $443.520.77 M.N.
CUMPLIMIENTO DE LA MISIÓN:
EN EL CUARTO TRIMESTRE 2018 NO SE PRESENTO NINGUNA DEMANDA EN EL EXTRANJERO CONTRA EL ESTADO MEXICANO, POR LO QUE LOS RECURSOS EN SU TOTALIDAD SIGUEN FORMANDO PARTE DEL PATRIMONIO DEL FIDEICOMISO.</t>
  </si>
  <si>
    <t>APORTACIÓN INICIAL:   MONTO: $200,010,000.00   FECHA: 28/06/2012
OBSERVACIONES: SE REPORTA LA INFORMACIÓN DEL CUARTO TRIMESTRE DE 2018. AL 31 DE DICIEMBRE 2018, EL FIDEICOMISO TIENE UN PASIVO DE $106,366.20 CORRESPONDIENTE A LOS HONORARIOS DE LOS AUDITORES DESIGNADOS POR LA FUNCIÓN PÚBLICA.</t>
  </si>
  <si>
    <t>APORTACIÓN INICIAL:   MONTO: $1,463,524.22   FECHA: 05/09/1996
OBSERVACIONES: SE REPORTA LA INFORMACIÓN DEL 4TO TRIMESTRE 2018 (OCT-DIC) Y SE ADJUNTA EL ACUERDO DE LA SESIÓN EXTRAORDINARIA DEL COMITÉ TÉCNICO DEL 30 DE NOVIEMBRE 2018 DEBIDAMENTE FIRMADO.</t>
  </si>
  <si>
    <t>DESTINO: EN TÉRMINOS DEL ARTICULO 1 Y 35 DE LA LEY DE COOPERACIÓN INTERNACIONAL PARA EL DESARROLLO (LCID) LOS RECURSOS DEL PATRIMONIO SE DESTINAN PARA ALCANZAR LOS OBJETIVOS PREVISTOS EN LA LCID A TRAVÉS DEL FINANCIAMIENTO DE PROGRAMAS, PROYECTOS Y ACCIONES DE COOPERACIÓN INTERNACIONAL QUE TENGAN COMO PROPÓSITO PROMOVER EL DESARROLLO HUMANO SUSTENTABLE, EL AUMENTO DE LOS NIVELES EDUCATIVO, TÉCNICO, CIENTÍFICO Y CULTURAL, DISMINUCIÓN DE ASIMETRIAS ENTRE PAÍSES DESARROLLADOS Y PAÍSES EN VÍAS DE DESARROLLO, ETC.
CUMPLIMIENTO DE LA MISIÓN:
EL COMITÉ TÉCNICO Y DE ADMINISTRACIÓN (CTA) APROBÓ PROYECTOS LOS CUALES EJERCIERON RECURSOS POR: PROGRAMA DE BECAS 2018 $33,771,733; PAGO DE BOLETOS AEREOS DEL PROGRAMA DE BECAS 2017 $690,621; PROYECTO DE LABORATORIO DE COHESIÓN SOCIAL II $769,290; FONDO DE AYUDA HUMANITARIA $690,991; PROYECTO PILOTO MUNICIPIOS FRONTERIZOS DE DERECHOS HUMANOS $1,120,298; EITI $419,932; PREVENCIÓN DE LA MIGRACIÓN NO ACOMPAÑADA $6,857,618 Y AEC $32,177.</t>
  </si>
  <si>
    <t>APORTACIÓN INICIAL:   MONTO: $4,000,000.00   FECHA: 23/11/2012
OBSERVACIONES: AL 31 DE DICIEMBRE SE TIENEN PASIVOS POR PAGAR POR CONCEPTO DE HONORARIOS A LOS AUDITORES POR UN IMPORTE DE $2,131.50 E IMPUESTO RETENIDOS (ISR E IVA DE HONORARIOS) POR UN IMPORTE DE $14,262.30.</t>
  </si>
  <si>
    <t>DESTINO: SE INCLUYE EL COBRO DE COMISIONES BANCARIAS POR MANEJO DE CUENTA AL MES DE DICIEMBRE Y LOS RENDIMIENTOS FINANCIEROS GENERADOS EN EL CUARTO TRIMESTRE DE 2018.
CUMPLIMIENTO DE LA MISIÓN:
DE CONFORMIDAD CON EL FIN PARA EL QUE FUE INSTAURADO, DURANTE EL PRESENTE EJERCICIO SE CONTINUARÁ CON LA CREACIÓN Y OPERACIÓN DE LOS FONDOS DE CONTINGENCIA DESTINADOS A LAS EMBAJADAS Y CONSULADOS DE MÉXICO EN EL EXTERIOR, A FIN DE TENER LA SOLVENCIA FINANCIERA QUE REQUIEREN PARA LLEVAR A CABO CON EFICACIA Y EFICIENCIA LAS ACCIONES DE POLÍTICA EXTERIOR.</t>
  </si>
  <si>
    <t>APORTACIÓN INICIAL:   MONTO: $45,270,637.70   FECHA: 22/09/2006
OBSERVACIONES: EL MANDATO ESTA CONSTITUIDO EN DÓLARES AMERICANOS, PARA LA PRESENTACIÓN EN MONEDA NACIONAL DE ESTE INFORME TRIMESTRAL, SE CONSIDERA EL TIPO DE CAMBIO DE $19.6512 PESOS M.N. POR DÓLAR EUA, REPORTADO POR LA INSTITUCIÓN FINANCIERA AL 31 DE DICIEMBRE DE 2018; Y AL APLICAR ESTE TIPO DE CAMBIO AL MONTO DE RECURSOS DISPONIBLES EN DÓLARES AL CIERRE DEL AÑO ANTERIOR, SE GENERA UNA DIFERENCIA NEGATIVA ACUMULADA DE $85,749.19 LA INVERSIÓN TEMPORAL POR $6,158.46 M.N. NO SE INCLUYÓ EN EL INFORME EN DÓLARES EUA, DICHOS RECURSOS SERÁN APLICADOS AL PAGO DE COMISIONES BANCARIAS EN MESES POSTERIORES.</t>
  </si>
  <si>
    <t>DESTINO: AL 31/12/2018, SE EROGARON RECURSOS PARA COMPRA DE BONOS CUPÓN CERO POR CONCEPTO DE APOYOS FINS. OTORGADOS A ENTIDADES FEDERATIVAS POR $5,151’427,402.84. DICHO IMPORTE FORMA PARTE DE LAS INVS. DEL FIDEICOMISO A LA FECHA DE ESTE REPORTE. ASIMISMO SE HAN EROGADO RECURSOS POR CONCEPTO DE HONORARIOS FIDUCIARIOS POR LA CANTIDAD DE $1,934,495.46.
CUMPLIMIENTO DE LA MISIÓN:
AL 31/12/2018, SE REGISTRARON RESERVAS PARA EL OTORGAMIENTO DE APOYOS FINANCIEROS POR $894,702,262.77, POR LO QUE LA DISPONIBILIDAD QUE SE TIENE EN EL PATRIMONIO PARA NUEVOS APOYOS FINANCIEROS ES DE $502’016,944.46, CONSIDERANDO EL IMPORTE RESERVADO PARA EL PAGO DE HONORARIOS FIDUCIARIOS DURANTE LA VIGENCIA RESTANTE DEL FIDEICOMISO POR $12’599,996.85.</t>
  </si>
  <si>
    <t>APORTACIÓN INICIAL:   MONTO: $4,500,000,000.00   FECHA: 30/03/2011
OBSERVACIONES: AL 31/12/18 LOS RENDTOS. FINS. INCLUYEN INTS. DEVENGADOS SOBRE INVS. EN BONOS CUPÓN CERO POR $ 525,252,250.42, INTS. COBRADOS SOBRE INVS. EN VALORES POR $77,239,166.12, INTS. DEVENGADOS POR COBRAR DE INVS. POR $40,468,624.15, REGISTRÁNDOSE UN TOTAL DE $642,960,040.69. EL 20/03/2018, EL EDO. DE CHIAPAS LLEVÓ A CABO EL PAGO ANTICIPADO DE LOS CRÉDITOS CONTRATADOS CON BANOBRAS AL AMPARO DEL FONREC RECIBIENDO EN EL PATRIMONIO $639’597,800.96. EL 4/12/2018, EL EDO. DE OAXACA LLEVÓ A CABO EL PAGO ANTICIPADO DE LOS CRÉDITOS CONTRATADOS CON BANOBRAS AL AMPARO DEL FONREC, RECIBIENDO EN EL PATRIMONIO $889’267,335.36, AMBOS IMPORTES FUERON ENTREGADOS EN LA MISMA FECHA A BANOBRAS POR CONCEPTO DE PREPAGOS. LOS RECURSOS DEL FIDEICOMISO POR LA CTA. PÚBLICA DEL EJERCICIO 2017, ESTÁN SIENDO REVISADOS POR LA ASF, A TRAVÉS DE LA AUDITORÍA NÚMERO 61-GB, ASÍ COMO VERIFICAR SU REGISTRO CONTABLE Y PRESENTACIÓN EN LA CTA. PÚBLICA, CONFORME A LA NORMATIVA.” MEDIANTE LA ORDEN DE AUDITORÍA NÚM. AECF/0667/2018. CON FECHA 21/08/2018, SE PAGÓ A KPMG CARDENAS DOSAL S. C, LA DICTAMINACIÓN DE LOS EDOS. FINS. POR LOS EJERCICIOS 2015-2017 POR $364,627.44. DERIVADO DE SUS FINES, PARA ESTE FIDEICOMISO NO SE GENERAN ESTADOS DE RESULTADOS.</t>
  </si>
  <si>
    <t>DESTINO: AL 31/12/2018, SE EROGARON RECURSOS PARA COMPRA DE BONOS CUPÓN CERO POR CONCEPTO DE APOYOS FINANCIEROS OTORGADOS A ENTIDADES FEDERATIVAS POR $3,584’818,187.62, DICHO IMPORTE FORMA PARTE DE LAS INVS. DEL FIDEICOMISO A LA FECHA DE ESTE REPORTE. ASIMISMO SE HAN EROGADO RECURSOS POR CONCEPTO DE HONORARIOS FIDUCIARIOS POR LA CANTIDAD DE $ 429,960.96.
CUMPLIMIENTO DE LA MISIÓN:
AL 31/12/2018, NO SE TIENE REGISTRADO RESERVAS PARA EL OTORGAMIENTO DE APOYOS FINANCIEROS POR LO QUE LA DISPONIBILIDAD QUE SE TIENE EN EL PATRIMONIO DEL FIDEICOMISO ES POR LA CANTIDAD DE $51’705.32, CONSIDERANDO UNA RESERVA PARA EL COBRO DE HONORARIOS FIDUCIARIOS Y HONORARIOS PARA LA DEFENSA DEL PATRIMONIO, INCLUYENDO IVA POR LA CANTIDAD DE $21’171,390.04.</t>
  </si>
  <si>
    <t>APORTACIÓN INICIAL:   MONTO: $4,000,000,000.00   FECHA: 20/04/2012
OBSERVACIONES: AL 31/12/18, LOS RENDTOS. FINS. POR $431,040,295.49 INCLUYEN INTS. DEVENGADOS SOBRE INVS. EN BONOS CUPÓN CERO POR $424,640,569.78, INTS. COBRADOS SOBRE INVERSIONES EN VALORES POR $4,509,507.04 E INTS. DEVENGADOS POR COBRAR DE INVS. POR $1,890,218.67. CON FECHA 20/03/2018, EL EDO. DE CHIAPAS LLEVÓ A CABO EL PAGO ANTICIPADO DE LOS CRÉDITOS CONTRATADOS CON BANOBRAS AL AMPARO DEL PROFISE, RECIBIENDO EN EL PATRIMONIO $338’820,225.20. EL 4/12/2018, EL EDO. DE OAXACA LLEVÓ A CABO EL PAGO ANTICIPADO DE LOS CRÉDITOS CONTRATADOS CON BANOBRAS AL AMPARO DEL PROFISE, RECIBIENDO EN EL PATRIMONIO $196’296,977.19, AMBOS IMPORTES FUERON ENTREGADOS EN LA MISMA FECHA A BANOBRAS POR CONCEPTO DE PREPAGOS. LOS RECURSOS DEL FIDEICOMISO REPORTADOS EN LA CTA. PÚBLICA DEL EJERCICIO 2016, FUERON REVISADOS POR LA ASF, A TRAVÉS DE LA AUDITORÍA NÚMERO 37-GB “ESQUEMA DE FINANCIAMIENTO MEDIANTE LA EMISIÓN DE BONOS CUPÓN CERO. CON FECHA 21/08/2018, SE PAGÓ A KPMG CARDENAS DOSAL S. C, LA DICTAMINACIÓN DE LOS EDOS. FINS. POR LOS EJERCICIOS 2015-2017 LA CANTIDAD DE $364,627.44. DERIVADO DE SUS FINES, PARA ESTE FIDEICOMISO NO SE GENERAN EDOS. DE RESULTADOS.</t>
  </si>
  <si>
    <t>DESTINO: EN 2018 SE REGISTRÓ EL USO DE RECURSOS PARA INVERSIONES FINANCIERAS, COMO PARTE DE LAS MEDIDAS REALIZADAS PARA LA ADMINISTRACIÓN DE RIESGOS, EL PAGO DE HONORARIOS AL FIDUCIARIO Y EL PAGO DEL DICTAMEN DE ESTADOS FINANCIEROS.
CUMPLIMIENTO DE LA MISIÓN:
EN 2018 LOS RECURSOS DEL FEIP ESTUVIERON DISPONIBLES PARA ENFRENTAR EL EFECTO SOBRE LAS FINANZAS PÚBLICAS Y LA ECONOMÍA NACIONAL CUANDO OCURRAN DISMINUCIONES DE LOS INGRESOS DEL GOBIERNO FEDERAL RESPECTO A LO ESTIMADO EN LA LEY DE INGRESOS DE LA FEDERACIÓN 2018 PARA CUBRIR EL GASTO APROBADO EN EL PRESUPUESTO DE EGRESOS DE LA FEDERACIÓN 2018.</t>
  </si>
  <si>
    <t>APORTACIÓN INICIAL:   MONTO: $9,455,074,200.01   FECHA: 27/04/2001
OBSERVACIONES: LAS APORTACIONES DE RECURSOS FISCALES INCLUYERON UNA TRANSFERENCIA DEL FONDO MEXICANO DEL PETRÓLEO POR $10,049,457,000.00 PESOS, $24,271,700,000.00 PESOS DE INGRESOS EXCEDENTES CORRESPONDIENTES AL COMPLEMENTO DEL CUARTO TRIMESTRE DE 2017, ASÍ COMO $27,999,600,000.00 PESOS POR ANTICIPO DE INGRESOS EXCEDENTES DE 2018. PARA EFECTOS PRESUPUESTARIOS, LAS APORTACIONES AL FEIP SE REALIZAN CON CARGO AL RAMO 23 POR CONDUCTO DE LA UNIDAD DE POLÍTICA Y CONTROL PRESUPUESTARIO. LA UNIDAD DE PLANEACIÓN ECONÓMICA DE LA HACIENDA PÚBLICA TIENE A SU CARGO LA SECRETARÍA DE ACTAS DEL FIDEICOMISO. LOS MOVIMIENTOS QUE SE REPORTAN CORRESPONDEN A ENERO-DICIEMBRE DE 2018 EN TÉRMINOS DE FLUJO DE EFECTIVO. LOS DATOS SE EXPRESAN EN MONEDA NACIONAL. LAS DISCREPANCIAS ENTRE LOS RESULTADOS DE LOS ESTADOS FINANCIEROS Y LOS REPORTADOS EN EL SISTEMA DE CONTROL Y TRANSPARENCIA DE FIDEICOMISOS (SCTF) DEL PORTAL APLICATIVO DE LA SECRETARÍA DE HACIENDA Y CRÉDITO PÚBLICO SE EXPLICAN POR LA METODOLOGÍA QUE SE CONSIDERA EN CADA CASO: EN LOS PRIMEROS SE REPORTA INFORMACIÓN DEVENGADA, EN LOS SEGUNDOS, LOS RESULTADOS CORRESPONDEN A FLUJO DE EFECTIVO. LO ANTERIOR, DEBIDO A LOS CRITERIOS CONTABLES QUE DEBEN ADOPTAR LA FIDUCIARIA Y LA TESOFE. LOS DECIMALES PUEDEN NO COINCIDIR DEBIDO AL REDONDEO.</t>
  </si>
  <si>
    <t>DESTINO: CORRESPONDE AL PAGO DE HONORARIOS FIDUCIARIOS POR $16,930.75 Y OTROS GASTOS DE ADMINISTRACIÓN POR $2,708.93 POR CONCEPTO DEL IVA DE HONORARIOS.
CUMPLIMIENTO DE LA MISIÓN:
AL CUARTO TRIMESTRE DE 2018, Y DESDE SU CONSTITUCIÓN, EL FIDEICOMISO HA ADQUIRIDO UN TOTAL DE 351 VIVIENDAS EN EL PAÍS, DE LAS CUALES SE HAN DONADO 338, SE VENDIERON 12 POR NO CONSIDERARSE DE UTILIDAD PARA EL PROGRAMA Y A LA FECHA SE CUENTA ÚNICAMENTE CON LOS DERECHOS DEL INMUEBLE UBICADO EN SALINA CRUZ, OAXACA. EN 2013 SE DONÓ LA ÚLTIMA PROPIEDAD.</t>
  </si>
  <si>
    <t>APORTACIÓN INICIAL:   MONTO: $1,000,000.00   FECHA: 28/02/2002
OBSERVACIONES: NOTA: POR ACUERDO CTFDE-16-II-1 SE AUTORIZÓ: (I) EL PRESUPUESTO PARA EL EJERCICIO FISCAL 2017 POR UN MONTO DE $84,997,707.92 Y (II) QUE LOS RECURSOS QUE NO FUERAN EJERCIDOS AL FINAL DE DICHO EJERCICIO, DEBERÍAN SER REINTEGRADOS AL FDE PARA SU CONCENTRACIÓN EN LA TESOFE, POR LO QUE EL 20/FEB/2018 SE REALIZÓ LA DEVOLUCIÓN DE LOS RECURSOS QUE NO FUERON EJERCIDOS DURANTE EL EJERCICIO 2017 POR LA CANTIDAD DE $39,141,504.41. ASIMISMO, MEDIANTE ACUERDO CTFDE-17-II-3 SE AUTORIZÓ EL PRESUPUESTO PARA EL EJERCICIO 2018 POR UN MONTO DE $60,583,826.35 REGISTRADO EN ENE/2018; ASÍ COMO 1 LAUDO POR $424,003.51, PARA EL SEGUNDO TRIMESTRE SE REGISTRARON 3 LAUDOS Y 1 JUICIO POR LA CANTIDAD TOTAL DE $4,810,670.56, PARA EL TERCER TRIMESTRE SE REGISTRARON 3 LAUDOS POR LA CANTIDAD TOTAL DE $17,166,926.2, PARA EL CUARTO TRIMESTRE SE REGISTRÓ 1 LAUDO POR LA CANTIDAD DE $10,277.06, POR LO QUE EL SALDO CORRESPONDIENTE A LOS EGRESOS ACUMULADOS AL PERIODO QUE SE REPORTA ES DE $43,854,199.27. CABE SEÑALAR, QUE LAS DISCREPANCIAS ENTRE LOS RESULTADOS DE LOS ESTADOS FINANCIEROS Y LOS REPORTADOS EN EL SISTEMA DE CONTROL Y TRANSPARENCIA DE FIDEICOMISOS DEL PORTAL APLICATIVO DE LA SECRETARÍA DE HACIENDA Y CRÉDITO PÚBLICO, SE EXPLICAN POR LA METODOLOGÍA QUE SE CONSIDERA EN CADA CASO, EN LOS PRIMEROS SE REPORTA INFORMACIÓN DEVENGADA Y EN LOS SEGUNDOS LOS RESULTADOS QUE SE PRESENTAN CORRESPONDEN A FLUJO DE EFECTIVO. LO ANTERIOR, DEBIDO A LOS CRITERIOS CONTABLES QUE DEBEN ADOPTAR LA FIDUCIARIA Y LA TESOFE.</t>
  </si>
  <si>
    <t>DESTINO: CORRESPONDE A LOS APOYOS OTORGADOS A CAJA SOLIDARIA ADALBERTO PEÑA MALDONADO, S.C. DE A.P. DE R.L. DE C.V. POR $1,530,565.00, A CAJA LA ASUNCIÓN, S.C. DE A.P. DE R.L. DE C.V. POR $7,500,000.00 Y A CAJA COOPERATIVA DEL PARQUE, S.C. DE A.P. DE R.L. DE C.V. POR $21,279,203.00; ASÍ COMO A LOS RECURSOS CANALIZADOS AL PROCESO DE PAGO A AHORRADORES POR MINISTRACIONES DE LOS CONVENIOS SUSCRITOS CON LOS ESTADOS DE TLAXCALA, GUANAJUATO, HIDALGO Y PUEBLA POR $79,843,393.92; DEVOLUCIÓN DE RECURSOS REMANENTES POR EL CIERRE DE LOS CONVENIOS SUSCRITOS CON LOS ESTADOS DE GUANAJUATO POR $2,669,163.21, TLAXCALA POR $301,869.64 Y PUEBLA POR $801,407.33; ADEMÁS DE HONORARIOS POR SERVICIOS POR $33,443,859.49; OTROS GASTOS DE OPERACIÓN Y ADMINISTRACIÓN POR $6,200,930.79 Y HONORARIOS FIDUCIARIOS POR $7,506,899.76.
CUMPLIMIENTO DE LA MISIÓN:
PARA PROSEGUIR CON SUS FINES, EN EL CUARTO TRIMESTRE DE 2018 EL FIDEICOMISO CONTINUÓ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</si>
  <si>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APORTACIÓN INICIAL:   MONTO: $1,785,000,000.00   FECHA: 19/02/2001
OBSERVACIONES: AL TRIMESTRE QUE SE INFORMA, EL FIDEICOMISO NO RECIBIÓ RECURSOS FEDERALES. NO OBSTANTE SE CONTINÚA CON EL OBJETO PARA EL QUE FUE CREADO. ES CONVENIENTE SEÑALAR QUE LOS INGRESOS QUE SE REPORTAN SON EL RESULTADO DE RENDIMIENTOS FINANCIEROS, APORTACION REALIZADA POR LOS ESTADOS DE PUEBLA E HIDALGO, REEMBOLSO DE RECURSOS REALIZADO POR LOS ESTADOS DE GUANAJUATO, TLAXCALA Y PUEBLA Y A LA RECUPERACION PARCIAL DERIVADA DEL CONCURSO MERCANTIL DE CREDITO Y AHORRO DEL NOROESTE, S.A.P.</t>
  </si>
  <si>
    <t>DESTINO: EN ENERO-DICIEMBRE, LOS EGRESOS CORRESPONDEN AL PAGO DE HONORARIOS ($2’597,866.65) E IMPUESTOS DIVERSOS ($405,152.00)
CUMPLIMIENTO DE LA MISIÓN:
EN EL PERIODO QUE SE INFORMA EL COMITÉ TÉCNICO APROBÓ PARA DOMINICA EL PROYECTO "NUEVO HOSPITAL MARIGOT" POR UN MONTO DE $5 MILLONES DE DÓLARES EN SU SESIÓN DEL 11 DE JUNIO.</t>
  </si>
  <si>
    <t>APORTACIÓN INICIAL:   MONTO: $1,000.00   FECHA: 25/01/2012
OBSERVACIONES: LA DISPONIBILIDAD A DICIEMBRE DE 2018 CONFORME A LOS ESTADOS DE CUENTA DE LA TESOFE ASCIENDE A: EN MONEDA NACIONAL $832’180,980.32 Y EN DÓLARES $96’452,309.25. ASIMISMO, BANCOMEXT RESERVÓ EN TESOFE US$14’250,000.00 QUE CORRESPONDEN A NICARAGUA (GARANTÍA PARCIAL) EQUIVALENTE A $280’029,600.00 Y US$5’000,000.00 QUE CORRESPONDE AL PROYECTO EN DOMINICA (NUEVO HOSPITAL MARIGOT) EQUIVALENTE A $98’256,000.00. SE REALIZARON DOS TRANSFERENCIAS DE RECURSOS DEL MANDATO PARA LA ADMINISTRACIÓN DE LOS RECURSOS DEL PROGRAMA DE COOPERACIÓN ENERGÉTICA PARA PAÍSES DE CENTROAMÉRICA Y EL CARIBE POR $340,904,544.71: EN FEBRERO $156’099,013.77 ($680,273.21 EN MONEDA NACIONAL Y $ 8’252,424.75 DÓLARES, EQUIVALENTE A $155’418,740.56 CON UN TIPO DE CAMBIO DE 18.8331 AL 28 DE FEBRERO) Y EN AGOSTO $184´805,530.94 ($701,299.99 EN MONEDA NACIONAL Y $9´599,161.12 DÓLARES, EQUIVALENTE A $184´104,230.95 CON UN TIPO DE CAMBIO DE 19.1792 AL 31 DE AGOSTO). LOS RENDIMIENTOS FINANCIEROS DE TESOFE SE INTEGRAN POR $61’672,921.41 EN MONEDA NACIONAL, $31’007,689.39 DE OTRAS DIVISAS ($30’391,471.04 DE INTERESES A TESOFE Y $616,218.35 DE INTERESES DEL PROYECTO DE DOMINICA), $463,173.34 DE COMISIONES COBRADAS Y $559,831.37 AL CONCEPTO CAMBIOS.</t>
  </si>
  <si>
    <t>DESTINO: AL CUARTO TRIMESTRE DE 2018, LOS EGRESOS INCLUYEN UN IMPORTE TOTAL DE: $7,373,221.60, CONFORMADOS POR EL ENTERO DE IMPUESTOS FEDERALES POR $525,135.00, OTROS PAGOS POR $1,074,112.22 Y HONORARIOS PROFESIONALES POR $4,946,456.75. ASÍ MISMO, SE CONTEMPLA UN GASTO EN PAGO DE HONORARIOS Y COMISIONES POR $827,517.63
CUMPLIMIENTO DE LA MISIÓN:
DURANTE EL PERIODO DE ENERO A DICIEMBRE DE 2018 SE LLEVARON A CABO LAS SIGUIENTES ACTIVIDADES: 17 “CURSO–TALLER EN EVALUACIÓN SOCIOECONÓMICA DE PROYECTOS”, DE 25 HORAS C/U, IMPARTICIÓN DEL DESPI PROMOCIÓN ENERO Y JULIO 2018, ENTRE OTRAS.</t>
  </si>
  <si>
    <t>APORTACIÓN INICIAL:   MONTO: $500,000.00   FECHA: 10/03/1994
OBSERVACIONES: LOS INGRESOS SON POR LA CANTIDAD DE $8,848,021.23, CONFORMADOS POR OTRAS APORTACIONES QUE SON LAS GARANTÍAS DE PERMANENCIA DE LA PROMOCIÓN ENERO Y JULIO 2018 QUE ASCIENDE A $1,416,000.00 DEL DIPLOMADO EN EVALUACIÓN SOCIOECONÓMICA DE PROYECTOS, DEPÓSITO POR $2,637.22, LA APORTACIÓN DE RECURSOS FISCALES QUE ASCIENDE A $6,915,131.00 Y LOS RENDIMIENTOS FINANCIEROS QUE ASCIENDE A $514,253.01.</t>
  </si>
  <si>
    <t>DESTINO: AL CUARTO TRIMESTRE DEL 2018, LOS INGRESOS CORRESPONDEN A RENDIMIENTOS FINANCIEROS GENERADOS POR $42,108,998.58. LOS EGRESOS DEL MISMO PERIODO CORRESPONDEN A HONORARIOS FIDUCIARIOS, COMISIONES Y GASTOS DE ADMINISTRACIÓN POR $1,118,299.68.
CUMPLIMIENTO DE LA MISIÓN:
UNA VEZ QUE BANOBRAS LLEVE A CABO LAS ACCIONES QUE CORRESPONDAN EN EL JUICIO ORDINARIO CIVIL 189/2017-V PROMOVIDO POR EL INEGI, HASTA SU TOTAL CONCLUSIÓN Y SE FINIQUITEN TODAS LAS OBLIGACIONES DE PAGO CON CARGO AL PATRIMONIO DEL FIDEICOMISO, POSTERIORMENTE, LA UPCP REALIZARÁ LAS ACCIONES QUE CORRESPONDAN PARA LA EXTINCIÓN DEL FIDEM.</t>
  </si>
  <si>
    <t>APORTACIÓN INICIAL:   MONTO: $150,000,000.00   FECHA: 12/01/1990
OBSERVACIONES: 1. SE REPORTA EL TOTAL DE RENDIMIENTOS GENERADOS POR EL FIDEICOMISO AL CUARTO TRIMESTRE DE 2018.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</si>
  <si>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EN EL PERIODO REPORTADO SE ASIGNARON 26,093.2 MILLONES DE PESOS (MDP), DE LOS CUALES 20,869.8 MDP FUERON PARA OBRAS Y ACCIONES DE RECONSTRUCCIÓN PARA LA INFRAESTRUCTURA PÚBLICA, EN LOS SECTORES CARRETERO, CULTURA, EDUCATIVO, FORESTAL, HIDRÁULICO, INFRAESTRUCTURA INDÍGENA, MILITAR, MONUMENTOS, NAVAL, PESQUERO Y ACUÍCOLA, RESIDUOS SÓLIDOS, SALUD, TURÍSTICO, URBANO, VIVIENDA Y ZONAS COSTERAS; AFECTADOS POR FENÓMENOS NATURALES PERTURBADORES EN 2011, 2013, 2014, 2015, 2016, 2017 Y 2018. ASÍ COMO 4,144.3 MDP PARA LA ATENCIÓN DE EMERGENCIAS (REVOLVENTE), 1,054.4 MDP PARA LA RENOVACIÓN DEL SEGURO CATASTRÓFICO PARA EL FONDEN, PARA LAS EGIR 24.3 MDP, PARA ASESORÍA LEGAL 0.2 MDP Y PARA AUDITORÍA EXTERNA 0.2 MDP.
CUMPLIMIENTO DE LA MISIÓN:
LOS RECURSOS SE DESTINARON PARA LA RECONSTRUCCIÓN DE INFRAESTRUCTURA PÚBLICA, PARA LA ATENCIÓN DE SITUACIONES DE EMERGENCIA Y PARA LA RENOVACIÓN DEL SEGURO FONDEN.</t>
  </si>
  <si>
    <t>DESTINO: AL CUARTO TRIM. DE 2018, SE REALIZARON EROGACIONES POR 6,394.9 MDP DE LA FORMA SIGUIENTE: 534.5 MDP POR ENTERO A LA TESOFE POR CONCEPTO DE RENDIMIENTOS FINANCIEROS Y 159.6 MDP POR ANTICIPOS DE ING. EXC. 2016, RESPECTIVAMENTE; 5,697.0 MDP POR TRANSFERENCIAS DE RECURSOS A ENTIDADES FEDERATIVAS; Y 3.8 MDP POR CONCEPTO DE PAGO DE HONORARIOS.
CUMPLIMIENTO DE LA MISIÓN:
AL 31 DE DICIEMBRE DE 2018, CON BASE EN LAS DISPOSICIONES APLICABLES, SE APORTARON; 3,734.1 MDP; POR CONCEPTO DE ANTICIPO DE ING. EXC. CORRESPONDIENTES AL 2017 REGISTRADOS COMO ADEFAS, ASIMISMO, ING. EXC. AL CUARTO TRIM 4,307.6 MPD POR OTRA PARTE, SE GENERARON RENDIMIENTOS FINANCIEROS POR 554.2 MDP.</t>
  </si>
  <si>
    <t>DESTINO: AL CUARTO TRIM. DE 2018 SE REALIZARON EROGACIONES POR 1.2 MILLONES DE PESOS (MDP) POR CONCEPTO DE PAGO DE HONORARIOS. LA RESERVA DEL FEIEF SE UBICÓ EN 79,662.6 MDP, EN RAZÓN DE LA RECLASIFICACIÓN DE RECURSOS DE REN. FIN..
CUMPLIMIENTO DE LA MISIÓN:
AL 31 DE DICIEMBRE DE 2018 SE APORTARON 23,027.8 MDP, CON BASE EN LAS DISPOSICIONES APLICABLES, DE ACUERDO A LO SIGUIENTE: TRANSF. FONDO MEXICANO DEL PETRÓLEO (FMP) POR 2,923.5 MDP, EN CUMPLIMIENTO CON EL ART. 87 DE LA LFPRH; E ING. EXC. POR 9,335.3 MDP., CORRESPONDIENTES AL 2017 REGISTRADOS COMO ADEFAS. ASÍ COMO, 10,769.1 MDP CORRESPONDIENTES AL 4TO TRIM, POR OTRA PARTE, SE GENERARON RENDIMIENTOS FINANCIEROS POR 5,771.9 MDP.</t>
  </si>
  <si>
    <t>DESTINO: AL CUARTO TRIMESTRE DE 2018, LOS INGRESOS CORRESPONDEN A RENDIMIENTOS FINANCIEROS GENERADOS POR $101,816,439.05, RECUPERACIONES DE APOYOS NO EJERCIDOS POR LOS MUNICIPIOS Y A OTROS PRODUCTOS Y BENEFICIOS POR $4,245,835.90. LOS EGRESOS DEL MISMO PERIODO CORRESPONDEN A HONORARIOS,COMISIONES, IMPUESTOS Y DERECHOS POR $392,708.44.
CUMPLIMIENTO DE LA MISIÓN:
SE HAN PAGADO RECURSOS CON CARGO AL FIDEICOMISO PARA DIVERSOS MUNICIPIOS QUE FUERON BENEFICIADOS EN 2014 Y EN LAS CINCO CONVOCATORIAS PUBLICADAS EN EL DIARIO OFICIAL DE LA FEDERACIÓN EN 2015 Y 2016.</t>
  </si>
  <si>
    <t>DESTINO: DURANTE EL PRESENTE EJERCICIO, EL FIDEICOMISO 2211 “PARA LA IMPLEMENTACIÓN DEL SISTEMA DE JUSTICIA PENAL EN LAS ENTIDADES FEDERATIVAS”, HA REALIZADO APLICACIONES PATRIMONIALES POR $172,003,497.82, MONTO QUE CORRESPONDE A RECURSOS AUTORIZADOS A LAS ENTIDADES FEDERATIVAS APOYADAS Y AL PAGO DE COMISIONES BANCARIAS Y HONORARIOS AL FIDUCIARIO.
CUMPLIMIENTO DE LA MISIÓN:
EL FISIPEF SE CONSTITUYÓ EL 11 DE JULIO DE 2014. EL COMITÉ TÉCNICO DEL FIDEICOMISO HA AUTORIZADO RECURSOS PARA PROYECTOS DE LAS ENTIDADES FEDERATIVAS PARA APOYAR LA IMPLEMENTACIÓN DEL SISTEMA DE JUSTICIA PENAL.</t>
  </si>
  <si>
    <t>APORTACIÓN INICIAL:   MONTO: $5,000,000,000.00   FECHA: 16/07/2014
OBSERVACIONES: SE CONSTITUYERON RESERVAS PARA LA ADQUISICIÓN DE BONOS CUPÓN CERO PARA LOS ESTADOS DE BAJA CALIFORNIA, JALISCO Y OAXACA. LA CANTIDAD DE $8,651,570.08, DEL ESTADO DE POSICIÓN FINANCIERA, CORRESPONDE A LOS INTERESES DEVENGADOS DEL MES DE DICIEMBRE DE 2018, QUE SE RECIBEN DE LA TESOFE EL PRIMER DÍA HÁBIL DEL MES DE ENERO DE 2019.</t>
  </si>
  <si>
    <t>APORTACIÓN INICIAL:   MONTO: $2,290,128,206.16   FECHA: 21/04/2017
OBSERVACIONES: DATOS ACUMULADOS DE ENERO A DICIEMBRE DE 2018.</t>
  </si>
  <si>
    <t>DESTINO: AL CURTO TRIMESTRE DE 2018, SE EROGARON POR CONCEPTO DE HONORARIOS FIDUCIARIOS UN IMPORTE DE $600,000.00,IMPUESTOS Y DERECHOS $179,253.27, COMISIONES BANCARIAS $486,230.00, AUDITORIAS EXTERNAS $34,103.00, HONORARIOS ASIMILADOS A SALARIOS $135,214,391.65, POR REINTEGROS PESUPUESTARIOS $13,486,022.08.
CUMPLIMIENTO DE LA MISIÓN:
CUBRIR LOS GASTOS RELATIVOS A LOS TRABAJOS Y ACTIVIDADES ASOCIADOS AL PRESIDENTE ELECTO, INCLUYENDO SU EQUIPO DE ASESORES, EN TÉRMINOS DE LO DISPUESTO EN LOS ARTÍCULOS 43, SEGUNDO PÁRRAFO DE LA LEY FEDERAL DE PRESUPUESTO Y RESPONSABILIDAD HACENDARIA, 63A DE SU REGLAMENTO Y 3, ÚLTIMO PÁRRAFO, DEL PEF 2018.</t>
  </si>
  <si>
    <t>APORTACIÓN INICIAL:   MONTO: $150,000,000.00   FECHA: 05/07/2018
OBSERVACIONES: DE CONFORMIDAD CON LA CLÁUSULA VIGÉSIMA PRIMERA, DEL CONTRATO DE FIDEICOMISO PÚBLICO DE ADMINISTRACIÓN DENOMINADO "FIDEICOMISO DE TRANSICIÓN", SU VIGENCIA FUE AL 31 DE DICIEMBRE DE 2018.</t>
  </si>
  <si>
    <t>DESTINO: PAGO DE 39 PROGRAMAS Y PROYECTOS DE INFRAESTRUCTURA, AUTORIZADOS POR EL COMITÉ TÉCNICO DEL FIDEICOMISO, POR UN MONTO TOTAL DE 1,545,646,257.76 PESOS DE 19 ZONAS METROPOLITANAS. ADICIONALMENTE, INCLUYE EL PAGO DE HONORARIO FIDUCIARIOS Y PAGOS POR TRANSFERENCIAS ELECTRÓNICAS POR LA CANTIDAD DE 261,316.68 PESOS.
CUMPLIMIENTO DE LA MISIÓN:
SE DESTINARON 1,545,646,257.76 PESOS PARA 39 PROGRAMAS Y PROYECTOS DE INFRAESTRUCTURA EN 19 ZONAS METROPOLITANAS QUE FUERON RECOMENDADOS POR EL GRUPO TÉCNICO Y APROBADOS POR EL COMITÉ, ESTOS SERÁN EJECUTADOS POR 14 ENTIDADES.</t>
  </si>
  <si>
    <t>APORTACIÓN INICIAL:   MONTO: $3,232,740,123.45   FECHA: 26/03/2018
OBSERVACIONES: DATOS ACUMULADOS DE MARZO A DICIEMBRE DE 2018.</t>
  </si>
  <si>
    <t>DESTINO: LOS GASTOS ACUMULADOS DE ENERO A DICIEMBRE DE 2018 CORRESPONDEN A PAGO DE HONORARIOS POR $835,200.00 ($720,000.00 POR EL PAGO DE HONORARIOS Y $115,200.00 DE IMPUESTOS POR HONORARIOS) Y A EGRESOS ACUMULADOS POR $4,295,147.08 ($4,265,320.00 POR PAGO DE EVALUACIONES, $25,659.00 POR AUDITORÍA, $4,108.48 POR IMPUESTOS DEL SERVICIO DE AUDITORIA, Y $59.60 POR COMISIONES BANCARIAS, CON IVA INCLUIDO).
CUMPLIMIENTO DE LA MISIÓN:
DURANTE 2018, SE HAN EFECTUADO 8 SESIONES DEL COMITÉ TÉCNICO DEL FIDEFAF; EN ESTAS SE AUTORIZÓ EL PAGO DE EVALUACIONES EN EL ÁMBITO FEDERAL AL FONE, FAM, FASP, FAETA, FAIS, FASSA, FAFEF Y FORTAMUN HASTA POR $16,319,186.67, Y EN EL ÁMBITO ESTATAL AL FONE, FAETA, FASSA Y FAFEF HASTA POR $17,562,074.94, ASÍ COMO EL PAGO DE LA AUDITORÍA EXTERNA 2018, HASTA POR $31,768.92, DE ACUERDO CON EL CUADRO ANEXO.</t>
  </si>
  <si>
    <t>APORTACIÓN INICIAL:   MONTO: $164,396,237.00   FECHA: 29/06/2017
OBSERVACIONES: NINGUNA</t>
  </si>
  <si>
    <t>DESTINO: PAGO DEL SALDO DISPONIBLE DE LAS CUENTAS INDIVIDUALES DE LOS TRABAJADORES DE CONFIANZA QUE DEJARON DE PRESTAR SUS SERVICIOS EN LA COMISION NACIONAL BANCARIA Y DE VALORES.
CUMPLIMIENTO DE LA MISIÓN:
DEL 1° DE ENERO AL 31 DE DICIEMBRE DE 2018 Y DE CONFORMIDAD CON EL PROCEDIMIENTO DE PAGO ESTABLECIDO, SE ENTREGARON LOS SALDOS DE SUS CUENTAS INDIVIDUALES A 141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</si>
  <si>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2017 POR $1,222,847,605.11, MÁS MOVIMIENTOS DEL PERIODO DEL 1° DE ENERO AL 31 DE DICIEMBRE DE 2018 POR LOS SIGUIENTES CONCEPTOS: RENDIMIENTOS FINANCIEROS POR $93,368,295.43 Y EGRESOS POR $88,274,530.99, ESTE ULTIMO IMPORTE INCLUYE: $86,061,515.59 POR PAGO A LOS EMPLEADOS DE SUS CUENTAS INDIVIDUALES, HONORARIOS POR $1,905,109.82IMPUESTOS DIVERSOS POR $307,905.58. Y PROVISIONES DE PASIVO POR $1,958,908.23</t>
  </si>
  <si>
    <t>DESTINO: NO SE REPORTAN EGRESOS POR EL CONCEPTO DE ASISTENCIA Y DEFENSA LEGAL, POR LO QUE SOLO SE REFLEJA LOS PAGOS DE HONORARIOS FIDUCIARIOS.
CUMPLIMIENTO DE LA MISIÓN:
POR EL PERIODO DEL 1° DE ENERO AL 31 DE DICIEMBRE DE 2018, NO SE HAN EJERCIDO RECURSOS PARA BRINDAR ASISTENCIA Y DEFENSA LEGAL A LAS PERSONAS OBJETO DEL FIDEICOMISO.</t>
  </si>
  <si>
    <t>DESTINO: PAGO EN FAVOR DE LOS TRABAJADORES DE BASE QUE DEJARON DE PRESTAR SUS SERVICIOS EN LA COMISION NACIONAL BANCARIA Y DE VALORES, ASI COMO LOS HONORARIOS FIDUCIARIOS.
CUMPLIMIENTO DE LA MISIÓN:
DEL PERIODO DEL 1° DE ENERO AL 31 DE DICIEMBRE DE 2018, Y DE CONFORMIDAD CON EL PROCEDIMIENTO DE PAGO ESTABLECIDO SE ENTREGO EL IMPORTE CALCULADO A 12 EMPLEADOS DE BASE QUE CAUSARON BAJA Y QUE ACUMULARON UNA ANTIGÜEDAD MINIMA DE 15 AÑOS DE SERVICIO ININTERRUMPIDOS EN LA CNBV. DE 15 AÑOS DE SERVICIO ININTERRUMPIDO EN LA CNBV.</t>
  </si>
  <si>
    <t>APORTACIÓN INICIAL:   MONTO: $49,282,069.66   FECHA: 28/09/2006
OBSERVACIONES: LA DISPONIBILIDAD REPORTADA SE ENCUENTRA INTEGRADA POR LA DISPONIBILIDAD AL 31 DE DICIEMBRE DE 2017 POR $64,235,709.11 MAS MOVIMIENTOS DEL PERIODO DEL 1° DE ENERO AL 31 DE DICIEMBRE DE 2018 POR CONCEPTO DE RENDIMIENTOS FINANCIEROS POR $4,848,087.24 MENOS EGRESOS POR $2,465,771.18 ESTE ULTIMO IMPORTE INCLUYE HONORARIOS FIDUCIARIOS POR $81,222.73, IMPUESTOS YDERECHOS POR $12,995.64 INTERESES POR Y PAGO POR PRIMA DE ANTIGÜEDAD POR $2,465,771.18</t>
  </si>
  <si>
    <t>DESTINO: SE EJERCIERON RECURSOS EN: SERVICIOS DE SEGURIDAD PARA LAS INSTALACIONES ADUANERAS 2017-2019; MODERNIZACIÓN DE LA ADUANA DE CIUDAD ACUÑA; MODERNIZACIÓN DE LA ADUANA DE PUERTO PALOMAS; PROGRAMA FORMATIVO EN MATERIA DE COMERCIO EXTERIOR 2017-2019; ADQUISICIÓN DE EQUIPOS Y APARATOS PARA EL LABORATORIO DE ADUANAS (ADQ_EQ_LAB); ADQUISICIÓN DE EQUIPO DE SEGURIDAD Y HERRAMIENTAS DE INSPECCIÓN PARA LA REVISIÓN ADUANERA; ADQUISICIÓN DE INSUMOS PARA EL LABORATORIO DE ADUANAS 2016-2019; SERVICIO DE RECOLECCIÓN, TRASLADO Y DESTINO FINAL DE BIENES DE COMERCIO EXTERIOR, ASÍ COMO ALMACENAMIENTO PARA BIENES ESPECIALES 3; ENTRE OTROS. LA DIFERENCIA DE MENOS, QUE EXISTE ENTRE EL GASTO REFLEJADO EN EL FLUJO DE EFECTIVO Y EL DEL ESTADO DE RESULTADOS SE DERIVA DE LOS MOVIMIENTOS DE CARGO Y ABONO CORRESPONDIENTE AL EJERCICIO 2018 DE LA CUENTA DE BALANCE, IMPUESTOS POR PAGAR POR -$ 17,757.43, PROVISIONES DE PASIVO POR -$ 108 418 282.00. EL FIDEICOMISO PRESENTA COMPROMISOS POR PAGAR POR $ 446 056 123.36 Y POR CONTRATAR POR $ 206 732 359.81.
CUMPLIMIENTO DE LA MISIÓN:
CONTINUIDAD MODERNIZACIÓN REYNOSA – PHARR; CONTINUAR CON LA APLICACIÓN DE RECURSOS EN LOS PROYECTOS AUTORIZADOS.</t>
  </si>
  <si>
    <t>APORTACIÓN INICIAL:   MONTO: $1,000.00   FECHA: 29/01/2003
OBSERVACIONES: LAS APORTACIONES QUE SE DEPOSITAN A LA FIDUCIARIA, CORRESPONDEN A LOS EGRESOS PRESUPUESTALES DEL SAT, AUTORIZADOS POR S.H.C.P. DE LOS APROVECHAMIENTO DE LOS ARTÍCULOS 16-A Y 16-B DE LA LEY ADUANERA.CONFORME AL OFICIO 300-01-00-00-00-2014-1982, SU CREACIÓN ES POR LEY CON DESTINO ESPECÍFICO DE LOS RECURSOS, LOS CUALES ESTÁN TOTALMENTE COMPROMETIDOS. CABE SEÑALAR QUE, EN REVISIONES DE LOS ÓRGANOS DE VIGILANCIA, ESTOS HAN REQUERIDO INFORMACIÓN PARCIAL POR CONTRATO O PROYECTO, POR LO QUE SE REPORTA LA ÚLTIMA REVISIÓN INTEGRAL. EL CRITERIO DE CUENTA PÚBLICA, SI SE REPORTA A TRAVÉS DEL SAT EN LA PARTIDA 46101.</t>
  </si>
  <si>
    <t>DESTINO: SE HAN EROGADO RECURSOS EN LOS SIGUIENTES PROYECTOS Y TÍTULO: SERVICIO PARA DICTAMEN DE IMÁGENES DE REVISIÓN NO INTRUSIVA (SDI); SERVICIO DE MANTENIMIENTO, AMPLIACIÓN Y ACTUALIZACIÓN DE LICENCIAMIENTO DE IBM 4 (IBM 4); SERVICIOS DE REVISIÓN NO INTRUSIVA PARA FACILITAR EL RECONOCIMIENTO ADUANERO DE MERCANCÍAS; SERVICIO DE SOPORTE OPERATIVO 3 (SSO 3); PROYECTO DE INTEGRACIÓN TECNOLÓGICA ADUANERA (PITA); SERVICIO DE ALMACENAMIENTO Y RESPALDO INFORMÁTICO (SARI); SERVICIO DE ARRENDAMIENTO VEHICULAR 2014-2019; SERVICIOS ADMINISTRADOS DE COMUNICACIONES 2 (SAC 2); SERVICIOS ADMINISTRADOS DE CÓMPUTO EN LA NUBE 3 (SADCON 3); SERVICIO DE LICENCIAMIENTO CORPORATIVO ORACLE 4 (ULA 4); CANAL REMOTO DE SERVICIOS TRIBUTARIOS (CRST); ENTRE OTROS. LA DIFERENCIA ENTRE EL ESTADO DE RESULTADOS Y FLUJO DE EFECTIVO, CORRESPONDE A LOS MOVIMIENTOS DE CUENTAS DE BALANCE: ANTICIPOS -$ 9 858 752.17 Y -$ 230 322.38 DE PASIVOS. AL CIERRE DEL PERIODO, EL FIDEICOMISO PRESENTA COMPROMISOS POR PAGAR POR $ 26 125 971 437.34 Y POR CONTRATAR POR $ 8 955 904 890.83.
CUMPLIMIENTO DE LA MISIÓN:
PROYECTOS: CONTINUIDAD SERVICIOS ADMINISTRADOS DE COMUNICACIONES 2 (SAC 2); SERVICIO DE SOPORTE OPERATIVO 3 (SSO 3); CONTINUAR LA APLICACIÓN DE RECURSOS DE DIVERSOS PROYECTOS.</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</si>
  <si>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 CONFORME AL OFICIO 300-01-00-00-00-2014-1982, LA NATURALEZA DE LOS RECURSOS QUE INTEGRAN EL PATRIMONIO FIDEICOMITIDO ES PRIVADO. CABE SEÑALAR QUE, EN REVISIONES DE LOS ÓRGANOS DE VIGILANCIA, HAN REQUERIDO INFORMACIÓN DE FORMA PARCIAL; YA SEA POR CONTRATO O PROYECTO. POR TAL MOTIVO, ÚNICAMENTE SE REPORTA LA ÚLTIMA REVISIÓN INTEGRAL. SE ENCUENTRAN EN PROCESO ESTADOS FINANCIEROS DICTAMINADOS.</t>
  </si>
  <si>
    <t>DESTINO: HONORARIOS, IMPUESTOS DIVERSOS, ESTIMACIONES Y OTROS EGRESOS.
CUMPLIMIENTO DE LA MISIÓN:
EL FIDEICOMISO CUENTA CON RECURSOS QUE CONSTITUYEN FONDOS DE GARANTIA QUE PERMITIRAN ACCEDER A CREDITOS A DIVERSAS PYMES.</t>
  </si>
  <si>
    <t>DESTINO: EN EL PERIODO QUE SE REPORTA SE REGISTRARON EGRESOS POR VALUACION.
CUMPLIMIENTO DE LA MISIÓN:
EN EL PERIODO QUE SE REPORTA SE CUMPLEN LA MISION Y FINES DEL FIDEICOMISO.</t>
  </si>
  <si>
    <t>APORTACIÓN INICIAL:   MONTO: $1,000.00   FECHA: 27/04/2009
OBSERVACIONES: SE REPORTA INFORMACION AL 31 DE DICIEMBRE DE 2018.</t>
  </si>
  <si>
    <t>APORTACIÓN INICIAL:   MONTO: $5,000.00   FECHA: 29/08/1997
OBSERVACIONES: LA DISPONIBILIDAD DEL FIDEICOMISO AL 31 DE DICIEMBRE DE 2018 ES DE $11,940,458,410.52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</si>
  <si>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$5,000,000.00   FECHA: 14/08/1990
OBSERVACIONES: AL 30 DE DICIEMBRE DE 2018, EL PATRIMONIO DEL FIDEICOMISO SE ENCUENTRA INTEGRADO POR ACTIVOS NO DISPONIBLES.</t>
  </si>
  <si>
    <t>DESTINO: ENTREGAS POR CONCEPTO DE PAGO DE PENSIONES, PRIMA DE ANTIGÜEDAD, OTROS BENEFICIOS POSTERIORES AL RETIRO; ASÍ COMO, PERDIDA EN VENTA DE VALORES Y DECREMENTO POR VALUACIÓN DE MERCADO.
CUMPLIMIENTO DE LA MISIÓN:
EN CUMPLIMIENTO CON LOS FINES DEL FIDEICOMISO: SE REALIZARON LOS PAGOS POR CONCEPTO DE PENSIONES, PRIMAS DE ANTIGUEDAD Y BENEFICIOS POSTERIORES AL RETIRO, POR EL CUARTO TRIMESTRE DEL EJERCICIO 2018.</t>
  </si>
  <si>
    <t>APORTACIÓN INICIAL:   MONTO: $1,423,935,624.39   FECHA: 30/01/1998
OBSERVACIONES: EN ARCHIVOS ANEXOS SE ENVIAN LOS ESTADOS FINANCIEROS Y ESTADOS DE CUENTA DEL CUARTO TRIMESTRE DEL EJERCICIO 2018. EN EL PORCENTAJE DE PARTICIPACION SE INDICA UN 100% YA QUE CORRESPONDE A APORTACIONES DE RECURSOS DE LA PROPIA FIDEICOMITENTE, PRECISANDO QUE NO SE RECIBEN APOYOS DEL GOBIERNO FEDERAL.</t>
  </si>
  <si>
    <t>DESTINO: BRINDAR ASESORIA FINANCIERA Y LEGAL A PYMES, PERSONAS FISICAS CON ACTIVIDAD EMPRESARIAL, EMPRENDEDORES PARA EL OTORGAMIENTO DE CREDITOS Y APOYOS FINANCIEROS U OTROS PRODUCTOS NO FINANCIEROS NO DEFINIDOS POR NAFIN.
CUMPLIMIENTO DE LA MISIÓN:
DEL 01 DE ENERO AL 31 DE DICIEMBRE DE 2018, SE PROPORCIONARON 4,259 ASESORÍAS Y SERVICIOS.</t>
  </si>
  <si>
    <t>APORTACIÓN INICIAL:   MONTO: $12,000,000.00   FECHA: 01/04/2005
OBSERVACIONES: EL FIDEICOMISO INICIO OPERACIONES EN MAYO 2005. LOS EGRESOS A DICIEMBRE DE 2018 ESTÁN CONFORMADOS POR: CANCELACIÓN DE PROVISIONES 2017 + IMPUESTOS ACUMULADOS.</t>
  </si>
  <si>
    <t>DESTINO: ENTREGAS POR CONCEPTO DE: PAGO A LOS TRABAJADORES POR TERMINACION DE LA RELACIÓN LABORAL, PÉRDIDA EN VENTA DE VALORES Y DECREMENTO POR VALUACIÓN DE MERCADO. INFORMACION AL CUARTO TRIMESTRE DE 2018.
CUMPLIMIENTO DE LA MISIÓN:
EN CUMPLIMIENTO CON LOS FINES DEL FIDEICOMISO: SE HAN REALIZADO LAS APORTACIONES DE NACIONAL FINANCIERA Y LAS APORTACIONES DE LOS TRABAJADORES ADHERIDOS AL FIDEICOMISO DE CONTRIBUCIÓN DEFINIDA CORRESPONDIENTES AL CUARTO TRIMESTRE DE 2018; ASIMISMO, SE REALIZARON LOS PAGOS A LOS TRABAJADORES POR CONCEPTO DE TERMINACION DE LA RELACION LABORAL POR EL CUARTO TRIMESTRE DE 2018.</t>
  </si>
  <si>
    <t>APORTACIÓN INICIAL:   MONTO: $18,349.44   FECHA: 29/12/2006
OBSERVACIONES: EN ARCHIVOS ANEXOS SE ENVIAN LOS ESTADOS FINANCIEROS Y LOS ESTADOS DE CUENTA DEL CUARTO TRIMESTRE DE 2018. EN EL PORCENTAJE DE PARTICIPACION SE INDICA UN 74% YA QUE CORRESPONDE A APORTACIONES DE LA FIDEICOMITENTE, PRECISANDO QUE NO SE RECIBEN APOYOS DEL GOBIERNO FEDERAL; EL 26% RESTANTE CORRESPONDE A APORTACIONES DE LOS TRABAJADORES DE LA FIDEICOMITENTE, ADHERIDOS AL PLAN DE PENSIONES DE CONTRIBUCION DEFINIDA.</t>
  </si>
  <si>
    <t>DESTINO: ENTREGAS POR CONCEPTO DE COMPLEMENTO PEA Y COSTO FINANCIERO DE PEA AL CUARTO TRIMESTRE DE 2018, DE CONFORMIDAD CON EL CONTRATO DEL FIDEICOMISO "COMPLEMENTO DEL PRESTAMO ESPECIAL PARA EL AHORRO (PEA) Y PRESTAMOS DE CORTO Y MEDIANO PLAZO PARA JUBILADOS BAJO EL PLAN DE BENEFICIO DEFINIDO"; MÁS PÉRDIDA EN VENTA DE VALORES. INFORMACIÓN AL CUARTO TRIMESTRE DE 2018.
CUMPLIMIENTO DE LA MISIÓN:
SE REALIZARON LAS ENTREGAS POR CONCEPTO DE COMPLEMENTO PEA Y COSTO FINANCIERO DE PEA DE CONFORMIDAD CON EL CONTRATO DE FIDEICOMISO "COMPLEMENTO DEL PRESTAMO ESPECIAL PARA EL AHORRO (PEA) Y PRESTAMOS DE CORTO Y MEDIANO PLAZO PARA JUBILADOS BAJO EL PLAN DE BENEFICIO DEFINIDO" EN CUMPLIMIENTO CON LOS FINES DEL MISMO, POR EL CUARTO TRIMESTRE DEL EJERCICIO 2018.</t>
  </si>
  <si>
    <t>APORTACIÓN INICIAL:   MONTO: $1,000.00   FECHA: 15/05/2009
OBSERVACIONES: EN ARCHIVOS ANEXOS SE ENVIAN LOS ESTADOS FINANCIEROS DEL FIDEICOMISO Y ESTADO DE CUENTA DEL CUARTO TRIMESTRE DE 2018. EN EL PORCENTAJE DE PARTICIPACION SE INDICA UN 100% YA QUE CORRESPONDE A APORTACIONES CON RECURSOS DE LA PROPIA FIDEICOMITENTE, PRECISANDO QUE NO SE RECIBEN APOYOS DEL GOBIERNO FEDERAL.</t>
  </si>
  <si>
    <t>DESTINO: ENTREGAS POR CONCEPTO DE PAGO A LA ASEGURADORA QUE BRINDA LOS SERVICIOS EN MATERIA DE DEFENSA Y ASISTENCIA LEGAL. INFORMACION AL CUARTO TRIMESTRE DE 2018.
CUMPLIMIENTO DE LA MISIÓN:
EN CUMPLIMIENTO CON LOS FINES DEL FIDEICOMISO, SE REALIZO EL PAGO DE LA ASEGURADORA QUE BRINDA LOS SERVICIOS EN MATERIA DE DEFENSA Y ASISTENCIA LEGAL. INFORMACION AL CUARTO TRIMESTRE DE 2018.</t>
  </si>
  <si>
    <t>DESTINO: LOS EGRESOS ACUMULADOS SE INTEGRAN POR LOS SIGUIENTES CONCEPTOS: IMPUESTOS PAGADOS EN EL PERIODO POR $53,090.28 HONORARIOS POR SERVICIOS PROFESIONALES POR $22,223.00 Y LOS EGRESOS FINANCIEROS, QUE CONTEMPLA LA PÉRDIDA DE VENTAS EN VALORES POR $2,053,790.13 Y EL DECREMENTO POR VALUACIÓN DE MERCADO POR $621,248.58
CUMPLIMIENTO DE LA MISIÓN:
EL FIDEICOMISO NO TIENE ESTABLECIDO UN PROGRAMA DE METAS Y CONSECUENTEMENTE UN PRESUPUESTO PARA EL EJERCICIO DE SUS FINES, YA QUE LA OPERACIÓN DEL MISMO ES RESULTADO DE ACCIONES PROPIAS DE OTRAS INSTANCIAS COMO LAS MINISTERIALES Y JUDICIALES, EN CUYAS DETERMINACIONES NO TIENE INGERENCIA EL FIDEICOMISO.</t>
  </si>
  <si>
    <t>APORTACIÓN INICIAL:   MONTO: $85,600,000.00   FECHA: 19/11/2002
OBSERVACIONES: LA INFORMACIÓN REPORTADA ES DE ACUERDO A LOS ESTADOS FINANCIEROS CON CIFRAS AL 31 DE DICIEMBRE DE 2018, GENERADOS POR NACIONAL FINANCIERA, DIRECCIÓN FIDUCIARIA.</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</si>
  <si>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2018.</t>
  </si>
  <si>
    <t>DESTINO: PAGO OPORTUNO DE: OBLIGACIONES DE PENSIONES Y/O JUBILACIONES, GASTOS DE SERVICIO MÉDICO Y BENEFICIOS AL FALLECIMIENTO.
CUMPLIMIENTO DE LA MISIÓN:
PAGO PUNTUAL DE PENSIONES Y JUBILACIONES A 6,781 FIDEICOMISARIOS POR EL PERIODO DEL 1 DE ENERO AL 31 DE DICIEMBRE DE 2018 CONCLUYENDO CON 6,599 FIDEICOMISARIOS. ASI MISMO, SE OTORGÓ ATENCIÓN MÉDICO-QUIRURGICA, FARMACEUTICA Y HOSPITALARIA POR EL PERIODO DE ENERO A DICIEMBRE A 13,443 BENEFICIARIOS CONCLUYENDO AL 31 DE DICIEMBRE DE 2018 CON 12,989.</t>
  </si>
  <si>
    <t>APORTACIÓN INICIAL:   MONTO: $1,000.00   FECHA: 01/07/2003
OBSERVACIONES: TRES PAGARÉS CON SALDO INSOLUTO AL 31 DE DICIEMBRE DE 2018 POR UN IMPORTE TOTAL DE $7,896,087,750 PESOS A TASA REAL DEL 4.70% A PLAZO DE 33 AÑOS Y AMORTIZACIONES CON PAGO DE INTERESES TRIMESTRALES, DICHOS DOCUMENTOS FUERON EMITIDOS POR EL GOBIERNO FEDERAL, CON FECHA DE APERTURA DE 4 DE ABRIL DEL 2013, LOS CUALES SUSTITUYEN A LOS ADQUIRIDOS EN 2006; $2,040,587,805 PESOS DE GANANCIA INFLACIONARIA DE LOS SALDOS INSOLUTOS DE LOS PAGARÉS DE GOBIERNO FEDERAL; $57,064,431 PESOS DE INTERESES DEVENGADOS AL CORTE DE DICIEMBRE DE 2018; INVERSIONES EN REPORTOS CON VALORES GUBERNAMENTALES Y PAGARÉS DE INMEDIATA REALIZACIÓN POR $662,337,911 PESOS. EL IMPORTE DE LOS INGRESOS ACUMULADOS SE OBTIENE DE LA SUMA DE LOS SIGUIENTES CONCEPTOS DEL ESTADO DE RESULTADOS: INTERESES COBRADOS, BENEFICIOS Y PRODUCTOS DIVERSOS, VALORIZACIÓN DE CUENTAS EN UDI´S E INTERESES COBRADOS S/ VALORES GUBERNAMENTALES Y AMORTIZACIONES DE PAGARÉS DE GOBIERNO FEDERAL, INCLUIDA LA AMORTIZACIÓN ANTICIPADA, DE LOS TRES PAGARÉS CONFORME AL CONTRATO MODIFICADO ($2,175,447,481 PESOS). EL MONTO DE LOS EGRESOS ACUMULADOS SE OBTIENEN DE LA SUMA DE LOS SIGUIENTES CONCEPTOS: COMISIONES, HONORARIOS, RENTAS, OTROS GASTOS DE ADMINISTRACIÓN Y ENTREGAS A FIDEICOMISARIOS, ASÍ COMO LA VARIACIÓN NETA POR PAGO DE PASIVOS ENTRE 2017 Y 2018 POR $44,642,126 PESOS Y LA VARIACIÓN NETA DE LAS APLICACIONES PATRIMONIALES QUE NO REQUIRIERON FLUJO DE EFECTIVO POR ($19,234,802 PESOS).</t>
  </si>
  <si>
    <t>DESTINO: AL CUARTO TRIMESTRE LOS EGRESOS FUERON EJERCIDOS PARA EL CUMPLIMIENTO DEL PROGRAMA DE ACTIVIDADES 2018 EN ESPECIFICO AL PROYECTO 2: PROYECTOS DE CONSERVACIÓN Y RESTAURACIÓN DE OBRA, PROYECTO 4: EVENTOS DE FIN DE SEMANA, PROYECTO 5: REVALIDACIÓN DEL PROGRAMA INTERNO DE PROTECCIÓN CIVIL, PROYECTO 6: PROGRAMA DE DIFUSIÓN CULTURAL 2018/MEDIOS, PROYECTO 7: OFRENDA TRADICIONAL DE DÍA DE MUERTOS, PROYECTO 9: SISTEMAS DE SEGURIDAD/PUERTAS DE ACCESO Y PROYECTO 10: ACONDICIONAMIENTO DE EVENTOS AL AIRE LIBRE. CABE SEÑALAR QUE EL MUSEO REALIZARÁ UN REITEGRO DE RECURSOS POR $20,769.51, CORRESPONDIENTES A LOS RECURSOS NO EROGADOS DEL SUBSIDIO OTORGADO EN 2018, ASÍ COMO LAS COMISIONES BANCARIAS DEL PERIODO MAYO-DICIEMBRE.
CUMPLIMIENTO DE LA MISIÓN:
SE DIO CUMPLIMIENTO AL PROGRAMA DE ACTIVIDADES 2018, CON EL FIN DE APOYAR EL OBJETO DEL FIDEICOMISO, EL CUAL CONSISTE EN CONTRIBUIR A LA PRESERVACIÓN DEL PATRIMONIO CULTURAL, CONTENIDO EN EL CONJUNTO "LA NORIA" Y DESTINAR DICHO CONJUNTO A FUNCIONAR COMO ESPACIO ABIERTO PARA LA EXHIBICIÓN PÚBLICA DE DICHO PATRIMONIO CULTURAL.</t>
  </si>
  <si>
    <t>APORTACIÓN INICIAL:   MONTO: $64,785,852.00   FECHA: 10/12/1993
OBSERVACIONES: EL 31 DE MAYO DE 2018 SE OTORGÓ SUBSIDIO POR UN IMPORTE DE $2,600,000.00, LOS CUALES FUERON DEPOSITADOS EN LA SUBCUENTA ESPECIFICA DEL MUSEO PARA DAR CUMPLIMIENTO AL PROGRAMA DE TRABAJO 2018. ES IMPORTANTE SEÑALAR QUE EL MUSEO REALIZARÁ UN REINTEGRO A LA TESORERÍA DE LA FEDERACIÓN POR LA CATIDAD DE $20,769.51, CORRESPONDIENTES A LOS RECURSOS NO EJERCIDOS DEL SUBSIDIO OTORGADO, ASI COMO LAS COMISIONES BANCARIAS DEL PERIODO MAYO-DICIEMBRE.</t>
  </si>
  <si>
    <t>APORTACIÓN INICIAL:   MONTO: $125,000,000.00   FECHA: 18/09/1978
OBSERVACIONES: NO SE APORTARON RECURSOS PÚBLICOS FEDERALES A ESTE FIDEICOMISO. EN PROCESO DE EXTINCIÓN. EL SALDO REFLEJADO EN EL RENGLON "PATRIMONIO NETO TOTAL AL PERIODO QUE SE REPORTA" DIFIERE EN $7,140 CONTRA EL SALDO DISPONIBLE MOSTRADO EN EL ESTADO DE BALANCE, DICHO IMPORTE CORRESPONDE A DEPÓSITOS PARA EL PAGO DE HONORARIOS POR INSTRUCCIÓN NOTARIAL, MISMOS QUE NO SON APORTACIÓN O PRODUCTO/BENEFICIO PARA EL FIDEICOMISO.</t>
  </si>
  <si>
    <t>APORTACIÓN INICIAL:   MONTO: $2,000,000.00   FECHA: 02/03/2012
OBSERVACIONES: CABE MENCIONAR QUE FOCIR HA ESTADO EN CONTACTO CON EL FIDUCIARIO (BANCO MULTIVA), SOLICITÁNDOLE LA INFORMACIÓN DE ESTADOS FINANCIEROS Y ESTADO DE CUENTA AL MES DE DICIEMBRE 2018 DEL FICA AGROPYME (FICA 4), SIN EMBARGO, A LA FECHA LA ENTIDAD NO HA RECIBIDO DICHA DOCUMENTACIÓN EN RAZÓN DE QUE EL FIDUCIARIO INDICA QUE DURANTE EL MES DE NOVIEMBRE LLEVÓ A CABO LA IMPLEMENTACIÓN DE UN SISTEMA DE GENERACIÓN DE ESTADOS DE CUENTA EL CUAL HA TENIDO DIVERSAS COMPLICACIONES, IMPIDIÉNDOLE GENERAR LOS ESTADOS DE CUENTA DE LOS DOS ÚLTIMOS MESES DEL AÑO Y POR ENDE LOS ESTADOS FINANCIEROS CORRESPONDIENTES. EN RAZÓN DE LO ANTERIOR, SE ADJUNTAN ESTADOS FINANCIEROS DE SEPTIEMBRE Y ESTADO DE CUENTA DE OCTUBRE.</t>
  </si>
  <si>
    <t>APORTACIÓN INICIAL:   MONTO: $89,621,338.29   FECHA: 23/04/2013
OBSERVACIONES: SE PRESENTA LA INFORMACIÓN FINANCIERA PRELIMINAR DEL FICA SURESTE 2 AL CIERRE DEL CUARTO TRIMESTRE DE 2018.</t>
  </si>
  <si>
    <t>APORTACIÓN INICIAL:   MONTO: $3,000,000.00   FECHA: 06/01/2015
OBSERVACIONES: CABE MENCIONAR QUE FOCIR HA ESTADO EN CONTACTO CON EL FIDUCIARIO (BANCO MULTIVA), SOLICITÁNDOLE LA INFORMACIÓN DE ESTADOS FINANCIEROS Y ESTADO DE CUENTA AL MES DE DICIEMBRE 2018 DEL FICA 3, SIN EMBARGO, A LA FECHA LA ENTIDAD NO HA RECIBIDO DICHA DOCUMENTACIÓN EN RAZÓN DE QUE EL FIDUCIARIO INDICA QUE DURANTE EL MES DE NOVIEMBRE LLEVÓ A CABO LA IMPLEMENTACIÓN DE UN SISTEMA DE GENERACIÓN DE ESTADOS DE CUENTA EL CUAL HA TENIDO DIVERSAS COMPLICACIONES, IMPIDIÉNDOLE GENERAR LOS ESTADOS DE CUENTA DE LOS DOS ÚLTIMOS MESES DEL AÑO Y POR ENDE LOS ESTADOS FINANCIEROS CORRESPONDIENTES. EN RAZÓN DE LO ANTERIOR, SE ADJUNTAN ESTADOS FINANCIEROS DE SEPTIEMBRE Y ESTADO DE CUENTA DE OCTUBRE.</t>
  </si>
  <si>
    <t>APORTACIÓN INICIAL:   MONTO: $100.00   FECHA: 20/06/2018
OBSERVACIONES: A LA FECHA NO SE HA REALIZADO APORTACIÓN ALGUNA POR LO QUE NO SE TIENE UN AVANCE METAS Y CUMPLIMIENTO DE MISIÓN Y FINES. SE PREVEÉ APORTACIONES DE CAPITAL A PARTIR DEL SEGUDNO TRIMESTRE DE 2019. CABE MENCIONAR QUE NO OBSTANTE QUE EL FIDEICOMISO NO HA TENIDO MOVIMIENTO ALGUNO, FOCIR HA CONTACTADO AL FIDUCIARIO SOLICITANDO ESTADOS FINANCIEROS Y DE CUENTA PARA EL MES DE DICIEMBRE; NO OBSTANTE A LA FECHA NO SE HAN RECIBIDO, POR LO QUE SE INTEGRAN LOS CORRESPONDIENTES A SEPTIEMBRE DE 2018.</t>
  </si>
  <si>
    <t>APORTACIÓN INICIAL:   MONTO: $10,000.00   FECHA: 01/06/2018
OBSERVACIONES: SE PREVÉ APOYARA PROYECTOS A PARTIR DEL PRIMER TRIMESTRE DE 2019.</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</si>
  <si>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</si>
  <si>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A LA FECHA SE CUMPLIÓ CON EL OBJETIVO DEL FIDEICOMISO Y YA NO TIENE ACTIVIDAD, NO OBSTANTE DERIVADO DE UNA AUDITORÍA QUE SE REALIZA NO SE HA PROCEDIDO A SU EXTINSIÓN.</t>
  </si>
  <si>
    <t>APORTACIÓN INICIAL:   MONTO: $1,000,000.00   FECHA: 12/05/2010
OBSERVACIONES: SE PROCEDE A REGISTRAR LA INFORMACIÓN FINANCIERA DEL FICA ACTIVA CORRESPONDIENTE AL CIERRE DEL CUARTO TRIMESTRE DE 2018. EN EL ENTENDIDO QUE ESTE FIDEICOMISO YA NO TIENE ACTIVIDAD POR HABER CUMPLIDO SU OBJETIVO, QUEDANDO PENDIENTE ÚNICAMENTE EL CIERRE DE LA AUDITORÍA QUE LE PRACTICAN.</t>
  </si>
  <si>
    <t>APORTACIÓN INICIAL:   MONTO: $0.01   FECHA: 09/08/2011
OBSERVACIONES: EN CUMPLIMIENTO A LAS DISPOSICIONES NORMATIVAS, SE ENVÍA LA INFORMACIÓN CORRESPONDIENTE AL CUARTO TRIMESTRE DE 2018.</t>
  </si>
  <si>
    <t>APORTACIÓN INICIAL:   MONTO: $5,000,000.00   FECHA: 26/11/2012
OBSERVACIONES: SE PROCEDE AL REGISTRO DEL FICA INFRAESTRUCTURA CON INFORMACIÓN FINANCIERA PRELIMINAR AL CIERRE DEL CUARTO TRIMESTRE DE 2018.</t>
  </si>
  <si>
    <t>DESTINO: N/A
CUMPLIMIENTO DE LA MISIÓN:
EL MANDATO ESTÁ EN PROCESO DE TERMINACIÓN. AL TÉRMINO DEL CUARTO TRIMESTRE DE 2018 NO SE PRESENTAN AVANCES RELEVANTES EN EL PROCESO DE TERMINACIÓN DEL MANDATO.</t>
  </si>
  <si>
    <t>APORTACIÓN INICIAL:   MONTO: $1.00   FECHA: 19/10/2006
OBSERVACIONES: MEDIANTE OFICIO DEL 23/06/2016 BANOBRAS SOLICITÓ A BCO. SANTANDER (MÉXICO), S.A., PROVEER LO NECESARIO PARA QUE A LA BREVEDAD LIQUIDE EL SDO. INSOLUTO DEL ADEUDO VENCIDO DEL CRÉDITO NO.1002139-1; BCO. SANTANDER (MÉX), S.A., RESPONDIÓ EL 30/08/2016 QUE EL FIDEICOMISO LIQUIDADOR NO TIENE DINERO LÍQUIDO PARA PAGO DEL CRÉDITO Y QUE ALGUNOS DE LOS INMUEBLES EN EL HABER PATRIMONIAL SE ENCUENTRAN EN SITUACIONES IRREGULARES QUE NO PERMITEN SU VENTA, SITUACIÓN QUE RATIFICÓ MEDIANTE COMUNICADO DEL 18/07/2017. RESPECTO A LA INF. FIN., LOS INGS. POR INTES. QUE SE REPORTAN POR $168,537.66 SON UN REGISTRO CONTABLE QUE SE ORIGINA CON LOS DERECHOS DE COBRO DEL MANDATO, ESTO NO SIGNIFICA QUE EL MANDATO CUENTE CON RECURSOS LIQUIDOS, YA QUE LA DISPONIBILIDAD ES DE CERO PESOS. EL MANDATARIO NO REPORTÓ APORTACIÓN INICIAL (EN ESTOS CAMPOS SE REGISTRÓ LA CANTIDAD DE 1 PESO Y UNA FECHA PARA QUE EL SISTEMA PERMITA SEGUIR CAPTURANDO LA INF.), DEBIDO A QUE EL PRESENTE ACTO JURÍDICO NO RECIBE APORTACIONES FEDERALES SE REPORTA SU PATRIMONIO TOTAL. AL 31/12/2018 EL PATRIMONIO TOTAL DEL MANDATO ES DE $6'461,686.02 Y SE COMPONE DE PATRIMONIO $5’000,000.0 MENOS APLICACIONES PATRIMONIALES $-1’675,422.71; REMANENTES DE EJERCICIOS ANTERIORES $2,968,571.07; Y REMANENTE DEL EJERCICIO $168,537.66.</t>
  </si>
  <si>
    <t>DESTINO: N/A
CUMPLIMIENTO DE LA MISIÓN:
EL MANDATO ESTÁ EN PROCESO DE TERMINACIÓN. AL TÉRMINO DEL CUARTO TRIMESTRE DE 2018 NO SE PRESENTAN AVANCES RELEVANTES EN EL PROCESO DE TERMINACIÓN DEL MANDATO. PARA AVANZAR EN EL PROCESO DE TERMINACIÓN SE TIENE QUE INVESTIGAR EL ESTATUS DE LAS PROPIEDADES ASOCIADAS AL MANDATO LOCALIZADAS EN EL ESTADO DE TEXAS DE LOS ESTADOS UNIDOS DE AMÉRICA.</t>
  </si>
  <si>
    <t>APORTACIÓN INICIAL:   MONTO: $100.00   FECHA: 22/11/1991
OBSERVACIONES: EL PRESENTE ACTO JURÍDICO NO RECIBE APORTACIONES FEDERALES, DEBIDO A LO ANTERIOR SE REPORTA EL PATRIMONIO TOTAL. AL 31 DE DICIEMBRE DE 2018 EL PATRIMONIO TOTAL DEL PRESENTE ACTO JURIDICO EN MONEDA NACIONAL ES DE: $516,315.01 Y ESTÁ COMPUESTO POR PATRIMONIO $254,733.59, REMANENTE DE EJERCICIOS ANTERIORES $255,392.99 Y RESULTADO DEL EJERCICIO EN CURSO $6,188.43, POR SU PARTE EL ACTIVO SE COMPONE DE INVERSIONES EN VALORES $516,315.01 NOTA: LA APORTACIÓN INICIAL ES EN MONEDA EXTRANJERA (DÓLARES DE LOS ESTADOS UNIDOS).</t>
  </si>
  <si>
    <t>DESTINO: N/A
CUMPLIMIENTO DE LA MISIÓN:
EL MANDATO SE ENCUENTRA EN PROCESO DE TERMINACIÓN. LA SHCP ESTÁ EVALUANDO LAS ACCIONES A SEGUIR CON BASE EN LOS RESULTADOS DE LA INVESTIGACIÓN ASOCIADA A LAS PROPIEDADES DEL MANDATO. AL CUARTO TRIMESTRE DE 2018 NO SE HAN PRESENTADO AVANCES RELEVANTES.</t>
  </si>
  <si>
    <t>APORTACIÓN INICIAL:   MONTO: $216.23   FECHA: 18/02/1941
OBSERVACIONES: DEBIDO A QUE EL PRESENTE ACTO JURÍDICO NO RECIBE APORTACIONES FEDERALES SE REPORTA SU PATRIMONIO TOTAL. SU PATRIMONIO TOTAL AL 31 DE DICIEMBRE DE 2018 ES DE $12,044,998.50 Y SE COMPONE POR PATRIMONIO $7,830,688.54 MÁS REMANENTES DE EJERCICIOS ANTERIORES $3,882,298.42 MÁS RESULTADO DEL EJERCICIO EN CURSO $332,011.54. EL ACTIVO A SU VEZ SE COMPONE POR INVERSIONES EN VALORES $4,472,675.56 ASÍ COMO INMUEBLES POR $7,572,322.94.</t>
  </si>
  <si>
    <t>DESTINO: EN EL PERIODO QUE SE REPORTA, LOS RECURSOS EROGADOS ACUMULADOS SE DESTINARON AL PAGO DE PRESTACIONES A LOS TRABAJADORES Y BENEFICIARIOS DE SERANOR CONFORME AL OBJETO DEL CONTRATO, POR CONCEPTO DE SUELDOS, SALARIOS Y PENSIONES POR $13´144,538.90; PAGOS POR DEFUNCIÓN $838,121.47; IMPUESTOS $217,718.00; SERVICIO MÉDICO $26´860,892.83; VALES DE DESPENSA $464,240.03; AYUDA DE DEPORTIVO $69,099.92; Y OTROS GASTOS POR $42,935.13.
CUMPLIMIENTO DE LA MISIÓN:
DURANTE EL PERIODO QUE SE INFORMA SE ATENDIERON LAS OBLIGACIONES DE PAGO QUE SE CAUSARON POR LOS TRABAJADORES DE SERANOR Y SUS BENEFICIARIOS, CONFORME AL REGLAMENTO INTERIOR DE TRABAJO Y EL CONTRATO COLECTIVO DE TRABAJO; ASIMISMO SE CUMPLIÓ CON LA POLÍTICA DE INVERSIÓN DE LOS RECURSOS DISPONIBLES EN EL MANDATO, CONFORME A LA CLÁUSULA CUARTA DEL CONTRATO CONSTITUTIVO.</t>
  </si>
  <si>
    <t>DESTINO: EN ENERO-DICIEMBRE, LOS EGRESOS CORRESPONDEN A COSTO DE ADMINISTRACIÓN (TRASPASO DE RECURSOS EN FEBRERO Y AGOSTO DE LA CUENTA EN PESOS DEL MANDATO AL FIDEICOMISO FONDO DE INFRAESTRUCTURA PARA PAÍSES DE MESOAMÉRICA Y EL CARIBE POR $1’381,573,20, QUE NO SE CONSIDERA COMO PRÉSTAMO DIRECTO SINO COMO GASTO) Y AL TRASPASO DE RECURSOS DE LA CUENTA EN DÓLARES AL FIDEICOMISO FONDO DE INFRAESTRUCTURA PARA PAÍSES DE MESOAMÉRICA Y EL CARIBE (EN FEBRERO POR $8’252,424.75 DÓLARES, EQUIVALENTE A $155’418,740.56 CON UN TIPO DE CAMBIO DE 18.8331 AL 28 DE FEBRERO Y EN AGOSTO POR $9´599,161.12 DÓLARES, EQUIVALENTE A $184’104,230.95 CON UN TIPO DE CAMBIO DE 19.1792 AL 31 DE AGOSTO).
CUMPLIMIENTO DE LA MISIÓN:
EN EL PERIODO QUE SE INFORMA SE TRASPASARON RECURSOS AL FIDEICOMISO FONDO DE INFRAESTRUCTURA PARA PAÍSES DE MESOAMÉRICA Y EL CARIBE POR $340’904,544.71 COMPUESTO POR: $1’381,573.20 (COSTO DE ADMINISTRACIÓN) Y $339’522,971.51 POR SU EQUIVALENTE DE LA CUENTA EN DÓLARES.</t>
  </si>
  <si>
    <t>APORTACIÓN INICIAL:   MONTO: $3,531,961,424.37   FECHA: 01/06/2008
OBSERVACIONES: LA DISPONIBILIDAD A DICIEMBRE DE 2018 CONFORME A LOS ESTADOS DE CUENTA DE LA TESOFE ASCIENDE A: CUENTA EN MONEDA NACIONAL $17’865,994.15 Y CUENTA EN DÓLARES $9’687,186.85.</t>
  </si>
  <si>
    <t>DESTINO: OTORGAMIENTO DE CRÉDITOS $74,736,078,222.0; PARA GASTO DE OPERACIÓN Y ADMINISTRACIÓN $2,459,823,242.0; PARA PROGRAMAS SUJETOS A REGLAS DE OPERACIÓN $412,662,212.0; OTROS EGRESOS $133,189,358.0 Y PARA OPERACIONES DE CRÉDITO $9,894,006,283.0
CUMPLIMIENTO DE LA MISIÓN:
AL CUARTO TRIMESTRE DEL EJERCICIO LA FINANCIERA NACIONAL DE DESARROLLO AGROPECUARIO, RURAL, FORESTAL Y AGROPECUARIO MOSTRÓ UN CUMPLIMIENTO DEL 106.0 POR CIENTO CON RESPECTO A LA META ESTABLECIDA EN SU PROGRAMA PRESUPUESTO MODIFICADO MANTENIENDO CON ELLO SU SUSTENTABILIDAD, APOYANDO LAS ACTIVIDADES DE CAPACITACIÓN Y DESARROLLANDO LOS PROGRAMAS QUE LE FUERON ENCOMENDADOS EN EL PRESUPUESTO DE EGRESOS DE LA FEDERACIÓN. LA INFORMACION QUE SE PRESENTA ES PLELIMINAR</t>
  </si>
  <si>
    <t>APORTACIÓN INICIAL:   MONTO: $500,000.00   FECHA: 01/10/2002
OBSERVACIONES: CIFRAS ACTUALIZADAS AL 31 DE DICIEMBRE DE 2018 Y DICHA INFORMACIÓN SE ENCUENTRA EN LA PAGINA DEL COLEGIO DE POSTGRADUADOS.</t>
  </si>
  <si>
    <t>DESTINO: PROGRAMA DE OBSERVADORES A BORDO DE EMBARCACIONES ATUNERAS, CAMARONERAS Y TIBURONERAS, SEGUIMIENTO Y VERIFICACIÓN EN TIERRA DE ATÚN, ETC.
CUMPLIMIENTO DE LA MISIÓN:
DESDE EL INICIO DEL PROGRAMA DE OBSERVADORES, SE HA PARTICIPADO EN 2,713 EMBARCACIONES ATUNERAS MAYORES DE 363 T/M; 8,225 DE ATÚN CON PALAGRE; 2,221 DE PESCA DE CAMARÓN DE ALTAMAR EN O.P Y GM; 3,359 DE CAMARÓN (PANGA) DEL ALTO G. DE CALIFORNIA Y COSTAS DE SINALOA; 674 DE PESCA DE TIBURÓN; 5,168 VERIFICACIONES DE DESCARGA DE EMBARCACIONES DE MEDIANA ALTURA Y 104,683 DE DESCARGA DE CAMARÓN DE PANGAS.</t>
  </si>
  <si>
    <t>DESTINO: EL IMPORTE DE LOS HONORARIOS CORRESPONDE A LOS MESES DE ENERO A DICIEMBRE DE 2018; LOS EGRESOS ACUMULADOS CORRESPONDEN A LOS HONORARIOS FIDUCIARIOS Y LAUDOS.
CUMPLIMIENTO DE LA MISIÓN:
EL FIDEICOMISO CONTINÚA CON LOS FINES PARA LOS QUE FUE CREADO.</t>
  </si>
  <si>
    <t>APORTACIÓN INICIAL:   MONTO: $30,843,795.44   FECHA: 28/09/2007
OBSERVACIONES: INFORMACIÓN AL 31 DE DICIEMBRE DE 2018, REMITIDA POR CAPUFE.</t>
  </si>
  <si>
    <t>APORTACIÓN INICIAL:   MONTO: $50,000.00   FECHA: 19/12/1997
OBSERVACIONES: LA DISPONIBILIDAD CORRESPONDE AL PATRIMONIO. SE PAGÓ EN TIEMPO Y FORMA LA PENSIÓN DE 25,732 JUBILADOS MENSUALES EN PROMEDIO. SE CUMPLE CON EL INDICADOR AL 100%.</t>
  </si>
  <si>
    <t>IMPULSORA DE VÍAS SMT Y AM, S.A. DE C.V.</t>
  </si>
  <si>
    <t>AMPLIACIÓN DE LA CONCESIÓN, A FIN DE QUE CAPUFE RECUPERE LAS APORTACIONES HECHAS AL FIDEICOMISO.</t>
  </si>
  <si>
    <t>BANCO MONEX, S. A.</t>
  </si>
  <si>
    <t>APORTACIÓN INICIAL:   MONTO: $189,794,370.14   FECHA: 19/11/2010
OBSERVACIONES: LAS APORTACIONES DE CAPUFE POR LA CANTIDAD DE $189,794,370.14 PESOS, CANTIDAD QUE RESULTA DE LA ACTUALIZACIÓN AL MES DE OCTUBRE DE 2010 (INPC)RECONOCIDAS EN CONVENIO DE ADHESIÓN DE 19 DE NOVIEMBRE DE 2010</t>
  </si>
  <si>
    <t>DESTINO: SE APOYARON 16 SOLICITUDES DE APOYO APROBADAS POR EL COMITÉ TÉCNICO, CON EL SIGUIENTE ESQUEMA: 1 DE LA CONVOCATORIA C01-2016 POR $4 MDP, 5 DE LA CONVOCATORIA C01-2017 POR $6.8 MDP, 8 DE LA CONVOCATORIA C02-2017 POR $19.7 MDP Y 2 DE LA CONVOCATORIA C01-2018 POR $2.1 MDP.
CUMPLIMIENTO DE LA MISIÓN:
EN EL EJERCICIO 2017, SE APOYARON 15 SOLICITUDES DE APOYO DE LA CONVOCATORIA 01-2016, PARA DAR CUMPLIMIENTO A LOS ACUERDOS DE LA 1A SESIÓN ORDINARIA DE 2017 DEL COMITÉ TÉCNICO. EN EL PRIMER SEMESTRE DE 2017, LA INSTANCIA EJECUTORA PUBLICÓ UNA RONDA DE CONVOCATORIAS PARA QUE SE PRESENTARAN SOLICITUDES DE ASISTENCIA TÉCNICA PARA LAS CATEGORÍAS I, II Y III, DE LAS CUALES SIETE SE ENCUENTRAN DE MINISTRACIÓN DE LOS RECURSOS, POR UN VALOR DE 7.18 MILLONES DE PESOS.</t>
  </si>
  <si>
    <t>DESTINO: MEJORAR LA COMPETITIVIDAD DE LAS PYMES.
CUMPLIMIENTO DE LA MISIÓN:
SE HA DADO CONTINUIDAD A PROGRAMAS APOYADOS EN EJERCICIOS ANTERIORES.</t>
  </si>
  <si>
    <t>APORTACIÓN INICIAL:   MONTO: $1,750,000.00   FECHA: 18/05/1994
OBSERVACIONES: DERIVADO DE LA AUDITORIA 571 A LA CUENTA PÚBLICA 2008, LA AUDITORÍA SUPERIOR DE LA FEDERACIÓN (ASF) EMITIÓ, ENTRE OTRAS, DOS RECOMENDACIONES ENCAMINADAS A PROMOVER LA EXTINCIÓN DEL FILANFI.</t>
  </si>
  <si>
    <t>DESTINO: SE AUTORIZARON 16 PROYECTOS POR UN TOTAL DE APORTACIONES DE 3,996,573,200.00 PESOS. EL PAGO DE HONORARIOS NO CONSIDERA 2,037.90 PESOS, YA QUE SON PROVISIONES PARA GASTOS Y OTRAS OBLIGACIONES , LOS CUALES SE ENCUENTRAN DENTRO DE LOS PASIVOS. LOS ENTEROS A LA TESOFE SE INTEGRA POR 16,338,908.00 DERIVADO DEL DESISTIMIENTO DE UN BENEFICIARIO DEL LA CONVOCATORIA 3.2 DE 2016 Y DE 541,384.48 PESOS IMPUESTOS Y DERECHOS.
CUMPLIMIENTO DE LA MISIÓN:
SE REPORTA UN CUMPLIMIENTO DEL 114.93% RESPECTO A LAS EMPRESAS APOYADAS 111.96% SOBRE LA DERRAMA PROGRAMADA</t>
  </si>
  <si>
    <t>DESTINO: CUMPLIR CON LAS OBLIGACIONES LABORALES DE CONFORMIDAD CON LA NIF D-3 Y REGLAMENTO DEL PLAN DE PENSIONES DEL FIFOMI, PARA SUFRAGAR LOS BENEFICIOS QUE EL FIFOMI OTORGA A SUS EMPLEADOS.
CUMPLIMIENTO DE LA MISIÓN:
SE CUMPLIERON CON LAS OBLIGACIONES LABORALES DE CONFORMIDAD CON LA NIF D-3, ESTUDIO ACTUARIAL CORRESPONDIENTE AL EJERCICIO 2014 Y REGLAMENTO DEL PLAN DE PENSIONES DEL ORGANISMO. LOS EGRESOS ACUMULADOS COMPRENDEN EL PAGO AL PERSONAL QUE DEJA DE PRESTAR SUS SERVICIOS POR UN IMPORTE DE $13,514,300.55</t>
  </si>
  <si>
    <t>DESTINO: CUMPLIR CON LAS OBLIGACIONES LABORALES DE CONFORMIDAD CON LA NIF-D3 Y REGLAMENTO DEL PLAN DE ANTIGÜEDAD DEL FIFOMI, PARA SUFRAGAR LOS BENEFICIOS QUE EL FIFOMI OTORGA A SUS EMPLEADOS.
CUMPLIMIENTO DE LA MISIÓN:
SE CUMPLIERON CON LAS OBLIGACIONES LABORALES DE CONFORMIDAD CON LA NIF D-3, ESTUDIO ACTUARIAL CORRESPONDIENTE AL EJERCICIO 2014 Y REGLAMENTO DEL PLAN DE PRIMA DE ANTIGÜEDAD DEL ORGANISMO. LOS EGRESOS ACUMULADOS COMPRENDEN EL PAGO AL PERSONAL QUE DEJO DE PRESTAR SUS SERVICIOS POR UN IMPORTE DE $362,351.37</t>
  </si>
  <si>
    <t>DESTINO: CUMPLIR CON LAS OBLIGACIONES LABORALES DE CONFORMIDAD CON LA NIF D-3 Y REGLAMENTO DEL PLAN DE PENSIONES DEL FIFOMI, PARA SUFRAGAR LOS BENEFICIOS QUE EL FIFOMI OTORGA A SUS EMPLEADOS. LOS EGRESOS ACUMULADOS COMPRENDEN EL PAGO A PERSONAL QUE DEJA DE PRESTAR SUS SERVICIOS POR UN IMPORTE DE $4,029,968.46
CUMPLIMIENTO DE LA MISIÓN:
SE CUMPLIO CON LAS OBLIGACIONES LABORALES DE CONFORMIDAD CON LA NIF D-3, Y REGLAMENTO DEL PLAN DE PENSIONES DE CONTRIBUCION DEFINIDA PARA EL PERSONAL DE MANDO DEL FIFOMI. LOS EGRESOS ACUMULADOS COMPRENDEN EL PAGO DE $4,029,968.46</t>
  </si>
  <si>
    <t>APORTACIÓN INICIAL:   MONTO: $23,610,000.00   FECHA: 02/02/1982
OBSERVACIONES: SE CONSIDERARON LOS ESTADOS FINANCIEROS AL MES DE NOVIEMBRE DE 2018</t>
  </si>
  <si>
    <t>APORTACIÓN INICIAL:   MONTO: $0.01   FECHA: 03/03/1992
OBSERVACIONES: NO SE CUENTA CON DATOS EXACTOS DE LA PRIMERA APORTACIÓN. EN VIRTUD DE QUE EL FIDEICOMISO NO ENVIÓ LOS ESTADOS FINANCIEROS CON CORTE AL 31 DE DICIEMBRE DE 2018, SE ESTÁN CONSIDERANDO LOS DEL MES DE SEPTIEMBRE DE ESE AÑO.</t>
  </si>
  <si>
    <t>DESTINO: CICLO ESCOLAR 2018-2019 RECURSOS DESTINADOS A LAS ESCUELAS BENEFICIADAS DEL PROGRAMA DE LA REFORMA EDUCATIVA PARA EL COMPONENTE 2 DESARROLLO Y FORTALECIMIENTO DE LA AUTONOMÍA DE GESTIÓN ESCOLAR; COMPONENTE 3 FORTALECIMIENTO DE LAS SUPERVISIONES ESCOLARES DE ZONA, Y GASTOS DE OPERACIÓN DEL PROGRAMA A LAS AUTORIDADES EDUCATIVAS LOCALES, GASTOS DE OPERACIÓN AL CONAFE PARA SEGUIMIENTO Y ACOMPAÑAMIENTO,COMPONENTE 6 DESARROLLO DE HABILIDADES DIGITALES Y PENSAMIENTO COMPUTACIONAL (INSTALACIÓN DE AULAS @PRENDE), INSTALACIÓN Y MANTENIMIENTO DE BEBEDEROS CICLOS ESCOLARES 2015-2016, 2016-2017, 2017-2018 Y 2018-2019, FONDO CONCURSABLE DE CONTRAPARTIDA.
CUMPLIMIENTO DE LA MISIÓN:
AL CUARTO TRIMESTRE DEL CICLO ESCOLAR 2018-2019 NO SE HAN DISPERSADO RECURSOS DEL COMPONENTE 2, COMPONENTE 3, GASTOS DE OPERACIÓN PARA LA AEL, GASTOS DE OPERACIÓN AL CONAFE PARA ACOMPAÑAMIENTO Y SEGUIMIENTO DEL PROGRAMA,DEL COMPONENTE6 Y DE INSTALACIÓN Y MANTENIMIENTO DE BEBEDEROS ESCOLARES, ASI COMO DEL FONDO CONCURSABLE.</t>
  </si>
  <si>
    <t>DESTINO: APOYAR LOS SERVICIOS QUE SE PROPORCIONAN A LOS ESTUDIANTES DE LOS SUBSISTEMAS DE PREPARATORIA ABIERTA, EDUCACIÓN MEDIA SUPERIOR A DISTANCIA Y BACHILLERATO SEMIESCOLARIZADO.
CUMPLIMIENTO DE LA MISIÓN:
PREPARATORIA ABIERTA (PROYECTOS I, II,III,IV Y V 48,001 ASESORÍA ACADÉMICA EN LA CIUDAD DE MÉXICO.; 58,801 EXÁMENES APLICADOS EN LA CIUDAD DE MÉXICO, 19 BANCO DE REACTIVOS ACTUALIZADOS Y ADAPTADOS PARA LA POBLACIÓN CON DISCAPACIDAD VISUAL, AUDITIVA E INTELECTUAL,82 EVALUACIÓN PARA LOS 22 MÓDULOS, 5 SISTEMA DE GESTIÓN DE APRENDIZAJE DE 5 MÓDULOS, 1,310 ELABORACIÓN DE CÉDULAS DE SEGUIMIENTO ACADÉMICOS DE CENTROS EMSAD.</t>
  </si>
  <si>
    <t>DESTINO: LIQUIDAR A LOS TRABAJADORES DEL SECTOR INSCRITOS AL FORTE EL MONTO QUE LES CORRESPONDE UNA VEZ QUE SE HAYAN RETIRADO DEL SERVICIO ACTIVO POR JUBILACIÓN, RENUNCIA O SEGURO DE VIDA EN CASO DE DEFUNCIÓN
CUMPLIMIENTO DE LA MISIÓN:
SE ENCUENTRAN EN PROCESO DE LIQUIDACIÓN POR PARTE DEL FIDUCIARIO UN TOTAL DE 4,310 SOLICITUDES, CORRESPONDIENTES A LIQUIDACIÓN Y PAGO DE SEGURO DE VIDA.</t>
  </si>
  <si>
    <t>APORTACIÓN INICIAL:   MONTO: $34,000,000.00   FECHA: 14/12/1990
OBSERVACIONES: NOTA 1: ES IMPORTANTE MENCIONAR DE QUE ADEMAS DE LA ÚLTIMA AUDITORIA REALIZADA POR EL ÓRGANO INTERNO DE CONTROL EN LA SEP, EL FIDUCIARIO ESTA OBLIGADO A CONTRATAR UN AUDITOR EXTERNO EL CUAL AL DÍA DE HOY ES LA EMPRESA ERNEST AND YOUNG GLOBAL LIMITED, EL CUAL AUDITA LAS CUENTAS CONTABLES DEL PORTAFOLIO FORTE, ASÍ COMO SUS PROCESOS CONTABLES E INDIVIDUALIZACIÓN DE CUENTA Y CUMPLIMIENTO DE LA POLÍTICA DE INVERSIÓN, GENERANDO UN INFORME ANUAL Y TRIMESTRAL. NOTA 2: DERIVADO DE QUE EL FORTE CUENTA CON APORTACIONES TRIPARTITAS, NO ES POSIBLE REPORTAR EXCLUSIVAMENTE LOS RECURSOS FEDERALES EN EL RUBRO DE INGRESOS ACUMULADOS. ASIMISMO, INFORMO QUE EL SALDO INICIAL CONSIDERANDO ÚNICAMENTE EL RECURSO FISCAL DEL PERIODO QUE SE REPORTA ES EQUIVALENTE A $1,091,850,425.8 Y AL TERMINO DEL PERIODO ES POR $1,077,408,097 SE PRECISA QUE LA SUBCUENTA 24-2 (INCLUIDA EN LA CIFRA ANTES MENCIONADA) CONTIENE RECURSO FEDERAL Y DE LOS TRABAJADORES.</t>
  </si>
  <si>
    <t>DESTINO: DE ENERO A DICIEMBRE DE 2018 SE HAN DESTINADO RECURSOS PARA: -COMISIONES AL FIDUCIARIO POR $937,500.00 -IVA DE COMISIONES AL FIDUCIARIO POR $150,400.00
CUMPLIMIENTO DE LA MISIÓN:
A LA FECHA, LAS ENTIDADES FEDERATIVAS Y LA CIUDAD DE MÉXICO HAN OTORGADO 79,686 CRÉDITOS A LOS BENEFICIARIOS, PRINCIPALMENTE PARA EL PAGO DE ENGANCHE Y GASTOS DE ESCRITURACIÓN, ASÍ COMO PARA EL MEJORAMIENTO Y AMPLIACIÓN DE VIVIENDA PROPIA, DE ESTOS, LAS ENTIDADES FEDERATIVAS OTORGARON 1,894 CRÉDITOS DE ENERO A DICIEMBRE DE 2018. QUEDANDO EN PROCESO 741 CRÉDITOS AL 31 DE DICIEMBRE DE 2018.</t>
  </si>
  <si>
    <t>APORTACIÓN INICIAL:   MONTO: $72,000,000.00   FECHA: 15/11/1994
OBSERVACIONES: -EL IMPORTE DE LOS RENDIMIENTOS FINANCIEROS REPORTADOS CORRESPONDE A INTERESES GENERADOS DE ENERO A DICIEMBRE DE 2018 POR LA INVERSIÓN DE LOS RECURSOS DE SU PATRIMONIO. -DEBIDO A QUE EL FIDUCIARIO, A ESTA FECHA, NO HA ENVIADO EL ESTADO DE CUENTA DE LA TESOFE DEL MES DE DICIEMBRE DE 2018, PARA CUMPLIR CON LA OBLIGACIÓN, SE PROYECTARON LOS INTERESES CORRESPONDIENTES A DICHO MES (SE ADJUNTA CÁLCULO), LO CUAL SE AJUSTARÁ EN EL PRÓXIMO REPORTE.</t>
  </si>
  <si>
    <t>DESTINO: DURANTE EL CUARTO TRIMESTRE DE 2018. SE EFECTUARON PAGOS AL FIDUCIARIO POR CONCEPTO DE HONORARIOS POR LA ADMINISTRACION DEL FIDEICOMISO SEP-UNAM Y RETIROS PARA PAGO A LA ENCARGADA DE LA OFICINA DEL FIDEICOMISO SEP-UNAM.
CUMPLIMIENTO DE LA MISIÓN:
ESTAN EN OPERACIÓN LA FASE II DEL PROYECTO LA RUA MX “RUA DESCENTRALIZADA” Y LA MESA DE AYUDA DEL PROYECTO DE LA RUA MX,ESTA APOYANDO A LAS DISTINTAS AREAS QUE INTERVIENEN EN EL PROYECTO RUA MX. SE ESTAN HACIENDO LAS GESTIONES PARA DAR INICIO AL PROYECTO DE LA RUA MX CON LAS 10 INSTITUCIONES DE EDUCACION SUPERIOR. SE ACTUALIZARON LAS REGLAS DE OPERACIÓN DEL FIDEICOMISO SEP-UNAM Y LOS LINEAMIENTOS ESPECÍFICOS DEL PROYECTO DE LA RUAMX</t>
  </si>
  <si>
    <t>FONDO DE INVESTIGACIÓN CIENTÍFICA Y DESARROLLO TECNOLÓGICO DEL IPN</t>
  </si>
  <si>
    <t>APORTACIÓN INICIAL:   MONTO: $50,000.00   FECHA: 30/03/2000
OBSERVACIONES: SE INTEGRA POR EL TOTAL DEL PATRIMONIO CONTABLE A DICIEMBRE 2018. EL PATRIMONIO A DICIEMBRE 2018, SE INTEGRA POR: PATRIMONIO CONTABLE NO RESTRINGIDO: ASCIENDE A $346,944,909.77 LA SUMA DEL PATRIMONIO DEL FONDO GENERADO Y A DISPOSICIÓN DEL COMITÉ TÉCNICO Y DE ADMINISTRACIÓN PARA EL FINANCIAMIENTO DE PROYECTOS Y ADQUISICIÓN DE BIENES DE INVERSIÓN Y SERVICIOS DE INFRAESTRUCTURA. PATRIMONIO CONTABLE RESTRINGIDO: REPRESENTA LA SUMA DEL PATRIMONIO DEL FONDO GENERADO Y COMPROMETIDO PARA EL FINANCIAMIENTO DE PROYECTOS DE ADQUISICIÓN DE BIENES INVERSIÓN POR $499,085,207.22</t>
  </si>
  <si>
    <t>DESTINO: EL MONTO DE LOSPOR UN MONTO DE $36,860,047.71. SE INTEGRA DE EGRESOS OTORAGOS A APOYOS MEDIANTE DIVERSOS ACUERDOS EN EL EJERCICIO 2018, POR UN TOTAL DE $5,313,000.00 MAS EL PAGO DE HONORARIOS Y COMISIONES FIDUCIARIAS POR $89,930.48 MAS LA TRASFERENCIA DE $31,547,047.71 AL FONDO DE INVESTIGACIÓN CIENTIFICA, EL CUAL FUE APROBADO POR LA JUNTA DIRECTIVA MEDIANTE ACUERDO SE/I-18/03, DERIVADO DE LA EXTINCION DEL FIDEICOMISO DE APOYO A LAS ACTIVIDADES DEL CINVESTAV,
CUMPLIMIENTO DE LA MISIÓN:
SE APOYARON DURANTE EL EJERCICIO 2018, UN PROYECTO DE INVESTIGACIÓN, ASI COMO APOYO A ESTUDIANTES DE MAESTRIA DE LA UNIDAD MONTERREY,</t>
  </si>
  <si>
    <t>APORTACIÓN INICIAL:   MONTO: $9,954,618.77   FECHA: 27/07/1994
OBSERVACIONES: EL FIDEICOMISO DE APOYO A LAS ACTIVIDADES DEL CINVESTAV SE ENCUENTRA EN PROCESO DE EXTINCION.</t>
  </si>
  <si>
    <t>201811L4J01609</t>
  </si>
  <si>
    <t>FONDO DE INVESTIGACIÓN CIENTÍFICA Y DESARROLLO TECNOLÓGICO DEL CINVESTAV</t>
  </si>
  <si>
    <t>FINANCIAR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 EN NINGÚN CASO LOS RECURSOS PODRÁN AFECTARSE PARA GASTOS FIJOS DE LA ADMINISTRACIÓN DE LA ENTIDAD. LOS BIENES ADQUIRIDOS Y OBRAS REALIZADAS CON RECURSOS DEL FONDO FORMARÁN PARTE DEL PATRIMONIO DEL PROPIO CENTRO. LA CONTRATACIÓN DE LAS ADQUISICIONES, ARRENDAMIENTOS Y SERVICIOS CON CARGO A LOS RECURSOS AUTOGENERADOS DEL FONDO, SERÁ CONFORME A LAS REGLAS DE OPERACIÓN DE DICHO FONDO.</t>
  </si>
  <si>
    <t>DESTINO: FINANCIAR PROYECTOS ESPECÍFICOS DE INVESTIGACIÓN, LA CREACIÓN, EQUIPAMIENTO Y MANTENIMIENTO DE INSTALACIONES DE INVESTIGACIÓN, EL OTORGAMIENTO DE BECAS, OTORGAMIENTO DE INCENTIVOS EXTRAORDINARIOS A INVESTIGADORES.
CUMPLIMIENTO DE LA MISIÓN:
DERIVADO DE LA RECIENTE CREACIÓN DEL FONDO DE INVESIGACION CIENTIFICA Y DESARROLLO TECNOLÓGICO DEL CINVESTAV, AÚN NO SE HA EJERCIDO EL RECURSO CON CARGO AL FONDO.</t>
  </si>
  <si>
    <t>APORTACIÓN INICIAL:   MONTO: $50,000,000.00   FECHA: 26/09/2018
OBSERVACIONES: EL FONDO DE INVESTIGACION CIENTIFICA Y DESARROLLO TENCOLOGICO DEL CINVESTAV SE CREO EN SEPTIEMBRE DE 2018, POR LO QUE NO TIENE INFORMACION DE EJERCICIOS ANTERIORES</t>
  </si>
  <si>
    <t>DESTINO: SE BRINDARON APOYOS ECONÓMICOS A LAS DISCIPLINAS DEPORTIVAS: ATLETISMO, BÁDMINTON, BOLICHE, CANOTAJE, CICLISMO, CLAVADOS, CLAVADOS DE ALTURA, ECUESTRE, ESGRIMA, ESQUÍ Y WAKEBOARD, FRONTÓN,GIMNASIA AERÓBICA, GIMNASIA ARTÍSTICA, GIMNASIA RÍTMICA, GIMNASIA DE TRAMPOLÍN, JUDO, KARATE, LEVANTAMIENTO DE PESAS, LUCHAS ASOCIADAS, NADO SINCRONIZADO, NATACIÓN, PARA TENIS DE MESA, PATINES SOBRE RUEDAS, PENTATLÓN MODERNO, POLO ACUÁTICO, RAQUETBOL, REMO, SQUASH, SURFING, TAEKWONDO, TENIS DE MESA, TIRO CON ARCO, TIRO DEPORTIVO, TRIATLÓN, VELA Y VOLEIBOL Y AL DEPORTE ADAPTADO (SILLAS SOBRE RUEDAS, PARÁLISIS CEREBRAL Y CIEGOS Y DÉBILES VISUALES), PARA ASISTIR A COMPETENCIAS, CONCENTRACIONES, PREPARACIÓN, CAMPAMENTOS, CAMPEONATOS MUNDIALES, JUEGOS CENTROAMERICANOS 2018 EN BARRANQUILLA, COLOMBIA,RUMBO A LOS JUEGOS OLÍMPICOS DE TOKIO 2020, MATERIAL, VESTUARIO, CALZADO Y EQUIPO DEPORTIVO, COMPLEMENTOS E INSUMOS MÉDICOS, PAGO DE ENTRENADORES, EQUIPO MULTIDISCIPLINARIO, PAGO DE APOYOS ECONÓMICOS (ORDINARIOS, ESPECIALES Y VITALICIOS) A DEPORTISTAS DE ALTO RENDIMIENTO DEL DEPORTE CONVENCIONAL Y ADAPTADO, Y APOYOS ECONÓMICOS (ORDINARIOS) A ENTRENADORES DE ALTO RENDIMIENTO DEL DEPORTE CONVENCIONAL Y ADAPTADO, HONORARIOS FIDUCIARIOS, COMISIONES BANCARIAS Y GASTOS DE ADMINISTRACIÓN. A DICIEMBRE DE 2018, CON UN UNIVERSO DE 299 ATLETAS DEL DEPORTE CONVENCIONAL 31 DEPORTISTAS DEL DEPORTE ADAPTADO, APROXIMADAMENTE 700 ATLETAS DEL DEPORTE NACIONAL Y 100 MEDALLISTAS OLÍMPICOS Y 81 PARALÍMPICOS.
CUMPLIMIENTO DE LA MISIÓN:
SE BRINDÓ APOYO INTEGRAL A LOS BENEFICIARIOS DEL FIDEICOMISO EN APEGO A LO ESTABLECIDO EN EL CONTRATO CONSTITUTIVO, REGLAS DE OPERACIÓN Y ACUERDOS DEL COMITÉ TÉCNICO.</t>
  </si>
  <si>
    <t>APORTACIÓN INICIAL:   MONTO: $25,000,000.00   FECHA: 30/09/1998
OBSERVACIONES: LOS RENDIMIENTOS FINANCIEROS QUE SE INCLUYEN POR $4,908,363.62 SE MUESTRAN EN EL ESTADO DE ACTIVIDADES EN EL RUBRO DE INTERESES Y RENDIMIENTOS FINANCIEROS. EL IMPORTE DE HONORARIOS Y COMISIONES (FIDUCIARIOS O BANCARIOS) QUE SE INCLUYEN POR $630,951.78 SON LOS HONORARIOS FIDUCIARIOS Y COMISIONES PAGADAS POR $549,096.34 Y $81,855.44 DE IMPUESTOS Y DERECHOS, RESPECTIVAMENTE Y SE MUESTRAN EN EL ESTADO DE ACTIVIDADES. LOS ENTEROS A LA TESOFE POR $28,203,594.00 Y SON RETENCIONES DE IVA E ISR. LOS EGRESOS ACUMULADOS EN EL PERIODO POR $343,307,116.93 CORRESPONDEN A LOS GASTOS POR PROGRAMAS.</t>
  </si>
  <si>
    <t>APORTACIÓN INICIAL:   MONTO: $1,500,000.00   FECHA: 25/06/1992
OBSERVACIONES: LA INFORMACIÓN REPORTADA SE OBTUVO DE LOS ESTADOS DE CUENTA DE BANCOS E INVERSIONES Y DE LA BALANZA DE COMPROBACIÓN DE LA CONTABILIDAD DEL FIDEICOMISO SEP/DGETI/FCE AL 31 DE DICIEMBRE DE 2018.</t>
  </si>
  <si>
    <t>DESTINO: CUBRIR LAS OBLIGACIONES QUE TIENE LA ENTIDAD PARA CON SU PERSONAL EN CASO DE DESPIDO, ASÍ COMO EL QUE SE SEPARE VOLUNTARIAMENTE DE SU EMPLEO, SIEMPRE QUE HAYAN CUMPLIDO QUINCE AÑOS DE SERVICIO POR LO MENOS, DE ACUERDO A LO QUE ESTABLECE EL ARTICULO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31 DE DICIEMBRE DE 2018 CON UN PATRIMONIO DE $22,274.16.</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</si>
  <si>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31 DE DICIEMBRE DE 2018, UN PATRIMONIO DE $672,592.03.</t>
  </si>
  <si>
    <t>APORTACIÓN INICIAL:   MONTO: $360,000,000.00   FECHA: 13/06/2008
OBSERVACIONES: AL CUARTO TRIMESTRE DE 2018, SE PRESENTAN ESTADOS FINANCIEROS EN CEROS AL 30 DE JUNIO DE 2015, CONVENIO DE EXTINCIÓN Y OFICIO POR MEDIO DEL CUAL EL ESTADO DE JALISCO INFORMA QUE CUMPLIO CON EL OBJETO DEL FIDEICOMISO Y EN RAZÓN DE ESTO SOLICITA LA BAJA DEL MISMO, EN ESTE PORTAL, YA QUE CUMPLE CON LOS REQUISITOS ESTABLECIDOS EN EL ARTÍCULO 221 DE LA LFPRH.</t>
  </si>
  <si>
    <t>APORTACIÓN INICIAL:   MONTO: $10,000,000.00   FECHA: 12/10/2009
OBSERVACIONES: PARA EL CUARTO TRIMESTRE, AUNADO A AL OFICIO SD/221/17 DE FECHA 06 DE ABRIL DE 2017, DONDE SOLICITO INFORMACIÓN AL ESTADO, CON LA FINALIDAD DE QUE REMITAN LA DOCUMENTACIÓN QUE SEÑALA EL ARTÍCULO 221 DEL REGLAMENTO A LA LEY DE PRESUPUESTO Y RESPONSABILIDAD HACENDARIA, SE ENVIÓ EL OFICIO SD/102/2017 DE FECHA 24 DE AGOSTO DE 2017 EN ALCANCE AL ANTERIOR, ASIMISMO EN FECHA 07 DE NOVIEMBRE SE ENVIÓ EL OFICIO SD/725/17,EN FECHA 31 DE JULIO DE 2018, SE PRESENTO EL OFICIO SD/561/18 SIN QUE HASTA EL MOMENTO SE TENGA RESPUESTA DE LOS MISMOS.</t>
  </si>
  <si>
    <t>APORTACIÓN INICIAL:   MONTO: $10,000,000.00   FECHA: 13/10/2009
OBSERVACIONES: PARA EL CUARTO TRIMESTRE 2018, SE INFORMA QUE LA CUENTA DEL FIDEICOMISO PRESENTA UN SALDO EN "CEROS", SE ANEXA AL PRESENTE INFORME ESTADO DE CUENTA AL 30 DE SEPTIEMBRE DE 2015,ASÍ COMO OFICIO DEL BANCO SANTANDER DONDE INFORMA LA CANCELACIÓN DE LA SUBCUENTA Y CONVENIO DE EXTINCIÓN, POR LO CUAL CON FUNDAMENTO EN EL ARTICULO 221 DEL REGLAMENTO A LA LEY DE PRESUPUESTO Y REPONSABILIDAD HACENDARIA,SE SOLICITA LA BAJA DEL FIDEICOMISO. RESPECTO DE LA OBSERVACIÓN REALIZADA POR SEP, ESTAMOS EN ESPERA DE QUE EL ESTADO NOS PROPORCIONE EL DOCUMENTO PARA ACLARAR EL NUMERO DE LA SUBCUENTA.</t>
  </si>
  <si>
    <t>APORTACIÓN INICIAL:   MONTO: $100,000,000.00   FECHA: 27/11/2009
OBSERVACIONES: PARA EL CUARTO TRIMESTRE 2018, SE INFORMA QUE LA CUENTA DEL FIDEICOMISO PRESENTA UN SALDO EN "CEROS", ASI MISMO SE ANEXA CONVENIO DE EXTINCION Y OFICIO MEDIANTE EL CUAL EL ESTADO REMITA EL CONVENIO DE EXTINCION. CON FUNDAMENTO EN EL ARTICULO 221 RLFPRH Y POR LO ANTES EXPUESTO SE SOLICITA LA BAJA DE LA CLAVE DEL SISTEMA DE CONTROL Y TRANSPARENCIA DE FIDEICOMISO DE LA SHCP TODA VEZ QUE EL OBJETO PARA EL CUAL FUE CREADO EL FIDEICOMISO FUE CUMPLIDO.</t>
  </si>
  <si>
    <t>DESTINO: LOS RECURSOS SE DESTINAN PRINCIPALMENTE A GASTOS DE OPERACIÓN DEL FIDEICOMISO, A SUFRAGAR LOS COSTOS DEL PROCESO DE RESTAURACIÓN Y CONSERVACIÓN DE LOS ARCHIVOS, EXPEDIENTES Y SERIES DOCUMENTALES DEL FIDEICOMISO Y EN UN PORCENTAJE MENOR A GASTOS ADMINISTRATIVOS. LA DIFERENCIA DE $70,696.90, SE CUBRIÓ CON RECURSOS DEL PATRIMONIO DE LOS ARCHIVOS PLUTARCO ELÍAS CALLES Y FERNANDO TORREBLANCA
CUMPLIMIENTO DE LA MISIÓN:
SE CONTINÚA CON LA CATALOGACIÓN, DIGITALIZACIÓN Y CONSERVACIÓN DE LAS COLECCIONES DOCUMENTALES.</t>
  </si>
  <si>
    <t>APORTACIÓN INICIAL:   MONTO: $300,000,000.00   FECHA: 16/10/1986
OBSERVACIONES: DE CONFORMIDAD CON LA INFORMACIÓN PROPORCIONADA POR EL FIDEICOMISO LA DIFERENCIA DE $70,696.90, SE CUBRIÓ CON RECURSOS DEL PATRIMONIO DE LOS ARCHIVOS PLUTARCO ELÍAS CALLES Y FERNANDO TORREBLANCA.</t>
  </si>
  <si>
    <t>DESTINO: DE ENERO A DICIEMBRE DE 2018 SE HAN DESTINADO RECURSOS PARA PAGAR: -COMISIONES AL MANDATARIO POR $206,426.01 -HONORARIOS A DESPACHO DE AUDITORÍA EXTERNA POR $1,844.00 -IVA DE COMISIONES AL MANDATARIO Y DE HONORARIOS A AUDITOR EXTERNO POR $33,323.21
CUMPLIMIENTO DE LA MISIÓN:
NO FUE POSIBLE QUE SESIONARA EL COMITÉ OPERATIVO EN LA CIUDAD DE MÉXICO, PARA SOMETER A SU APROBACIÓN LA META DEL NÚMERO DE EQUIPOS DE CÓMPUTO A DISTRIBUIR EN EL MARCO DE LA CONVOCATORIA Y DISPONIBILIDAD DEL MANDATO.</t>
  </si>
  <si>
    <t>APORTACIÓN INICIAL:   MONTO: $325,113,182.43   FECHA: 31/05/2010
OBSERVACIONES: -EL IMPORTE DE LOS RENDIMIENTOS FINANCIEROS REPORTADOS CORRESPONDE A INTERESES GENERADOS DE ENERO A DICIEMBRE DE 2018 POR LA INVERSIÓN DE LOS RECURSOS DE SU PATRIMONIO. -DEBIDO A QUE EL MANDATARIO, A ESTA FECHA, NO HA ENVIADO EL ESTADO DE CUENTA DE LA TESOFE DEL MES DE DICIEMBRE DE 2018, PARA CUMPLIR CON LA OBLIGACIÓN, SE PROYECTARON LOS INTERESES CORRESPONDIENTES A DICHO MES (SE ADJUNTA CÁLCULO), LO CUAL SE AJUSTARÁ EN EL PRÓXIMO REPORTE.</t>
  </si>
  <si>
    <t>DESTINO: NO SE OTORGARON AYUDAS ECONOMICAS EN EL CUARTO TRIMESTRE, A JUBILADOS Y PENSIONADOS DEL IMSS E ISSSTE PARA ADQUISICIÓN DE ÓRTESIS, PRÓTESIS Y APARATOS ORTOPÉDICOS. APOYOS FINANCIEROS POR PARTE DE LA FIDUCIARIA.
CUMPLIMIENTO DE LA MISIÓN:
DURANTE EL PERÍODO OCTUBRE-DICIEMBRE DE 2018, NO SE OTORGARON AYUDAS.</t>
  </si>
  <si>
    <t>APORTACIÓN INICIAL:   MONTO: $0.01   FECHA: 13/03/1976
OBSERVACIONES: SE LLEVARONA A CABO DOS REUNIONES DE TRABAJO CON PERSONAL DE LA DGPYP SALUD, SHCP Y DIF, EN LAS QUE SE ACORDARON QUE EL DIF HARÁ LA CONVOCATORIA PARA REACTIVAR AL COMITÉ TÉCNICO DEL FIDEICOMISO Y QUE A SU VEZ ESTE PUEDA DEFINIR LOS CRITERIOS PARA SEGUIR CON EL PROCESO DE EXTINCIÓN.</t>
  </si>
  <si>
    <t>APORTACIÓN INICIAL:   MONTO: $202,258,000.00   FECHA: 13/07/1990
OBSERVACIONES: FIDEICOMISO DE PRESTACIONES LABORALES EXPUESTO A LAS FLUCTUACIONES DE LOS MERCADOS FINANCIEROS. EL IMPORTE DE LA APORTACIÓN INICIAL POR $202,258,000.00 ESTA EXPRESADA EN VIEJOS PESOS DEL 13 DE JULIO DE 1990. LA PRESENTE INFORMACIÓN CORRESPONDE AL FIDEICOMISO DE PRIMAS POR EL PERIODO DEL 4TO. TRIMESTRE DE 2018.</t>
  </si>
  <si>
    <t>APORTACIÓN INICIAL:   MONTO: $40,137,699.09   FECHA: 18/02/1985
OBSERVACIONES: CIFRAS CONFORME AL ESTADO DE CUENTA DE LA FIDUCIARIA (CI BANCO) EL IMPORTE DE LA APORTACIÓN INICIAL POR $40,137,699.09 ESTA EXPRESADA EN VIEJOS PESOS DEL 18 DE FEBRERO DE 1985. LA PRESENTE INFORMACIÓN CORRESPONDIENTE AL FIDEICOMISO DE PENSIONES POR EL PERIODO DEL 4TO. TRIMESTRE 2018.</t>
  </si>
  <si>
    <t>APORTACIÓN INICIAL:   MONTO: $20,000,000.00   FECHA: 28/08/1996
OBSERVACIONES: LAS CIFRAS PROPORCIONADAS POR EL FIDUCIARIO SAE SON AL 31 DE DICIEMBRE DE 2018.EL SALDO INICIAL DEL EJERCICIO FISCAL ANTERIOR, CORRESPONDE AL SALDO DEL 4TO TRIMESTRE 2017, QUE INCLUYE UN MONTO DE $20,459.93, CORRESPONDIENTE AL RUBRO DE CUENTAS POR PAGAR, POR CONCEPTO DE RETENCIONES DE PRESTACIÓN DE SERVICIOS PROFESIONALES, SEGÚN NOTA 6 DE LOS ESTADOS FINANCIEROS AL 31 DE DICIEMBRE 2017, LAS CUALES FUERON PROVISIONADAS PERO PAGADAS EN EL 1ER TRIMESTRE DE 2018.</t>
  </si>
  <si>
    <t>APORTACIÓN INICIAL:   MONTO: $10,000,000.00   FECHA: 27/04/1995
OBSERVACIONES: CON FECHA 15 DE MARZO DE 2007, SE SUSCRIBIÓ EL CONTRATO DE SUSTITUCIÓN FIDUCIARIA, PASANDO EL SAE A SER EL FIDUCIARIO SUSTITUTO. EL FIDUCIARIO SAE REPORTA LA INFORMACIÓN FINANCIERA AL 31-12-2018 QUE SE ADJUNTA AL PRESENTE. EN EL OFICIO IV­-410/0911/2017, SE ESTIPULA QUE SE ESTABLECERÁ UNA NUEVA ESTRATEGIA JURÍDICA QUE ACELERE EL PROCESO DE EXTINCIÓN, A EFECTO DE QUE SE MANIFIESTE QUE LOS DERECHOS DE CRÉDITO DEL FIDEICOMISO PROCHIAPAS (EXTINTO) QUE FUERON SUBROGADOS A FONDO 95, ÚNICAMENTE EL SAE FIRME LAS ESCRITURAS DE LIBERACIÓN DE HIPOTECAS EN SU CALIDAD DE FIDUCIARIO SUSTITUTO LIQUIDADOR.</t>
  </si>
  <si>
    <t>APORTACIÓN INICIAL:   MONTO: $160,600.00   FECHA: 01/03/1990
OBSERVACIONES: EL MONTO DE SALDO FINAL DEL EJERCICIO FISCAL ANTERIOR ES DE DICIEMBRE 2017, LAS APORTACIONES DEL ORGANISMO Y TRABAJADORES SON DE LA 1RA. QNA. DE OCTUBRE 2018 A LA 2A. QNA. DE DICIEMBRE 2018 Y LOS RENDIMIENTOS CORRESPONDEN AL 4TO. TRIMESTRE 2018, ASÍ COMO LOS EGRESOS REPORTADOS CORRESPONDEN A LA PRIMA DE SEGURO DE JULIO 2017 A JULIO 2018 POR LOS 262,680.60 Y A LAS APORTACIONES DE LOS MISMOS POR 16,621644.46</t>
  </si>
  <si>
    <t>DESTINO: EL SALDO NETO DEL PERIODO A INFORMAR CORRESPONDE AL ESTADO DE POSICIÓN FINANCIERA AL 31 DE DICIEMBRE DE 2018, Y EN ESTADO DE RESULTADOS NO SE REGISTRARON INGRESOS Y EGRESOS EN EL TRIMESTRE.
CUMPLIMIENTO DE LA MISIÓN:
SE ADJUNTA REPORTE DE LAS METAS ALCANZADAS EN EL EJERCICIO 2018, REMITIDAS POR LA UR RESPONSABLE</t>
  </si>
  <si>
    <t>APORTACIÓN INICIAL:   MONTO: $93,927,144.00   FECHA: 09/06/1994
OBSERVACIONES: SE ENVÍAN ESTADOS FINANCIEROS AL 31 DE DICIEMBRE DE 2018. LA DISPONIBILIDAD DEL EJERCICIO 2016, CORRESPONDE AL MONTO REPORTADO EN EL 4TO TRIMESTRE 2016, YA QUE EL ESTADO DE POSICIÓN FINANCIERA AL 31-12-2016 PRESENTA UN PATRIMONIO DE $120,182,535.98 Y SE COLOCÓ COMO NOTA QUE FIFONAFE NO INCLUYÓ LA INTEGRACIÓN DEL INCREMENTO, Y EN ESTADO DE RESULTADOS NO SE MANIFESTÓ INGRESOS QUE PERMITIERAN AUMENTAR DICHA DISPONIBILIDAD Y CONCILIAR CON EL PATRIMONIO.</t>
  </si>
  <si>
    <t>APORTACIÓN INICIAL:   MONTO: $999,996.00   FECHA: 27/12/2001
OBSERVACIONES: SE REPORTA INFORMACIÓN FINANCIERA AL 31 DE DICIEMBRE DE 2018</t>
  </si>
  <si>
    <t>APORTACIÓN INICIAL:   MONTO: $500,000.00   FECHA: 27/12/2001
OBSERVACIONES: SE REPORTA LA INFORMACIÓN CON FECHA DE 31 DE DICIEMBRE DE 2018, CORRESPONDIENTE AL CUARTO TRIMESTRE DEL 2018.</t>
  </si>
  <si>
    <t>APORTACIÓN INICIAL:   MONTO: $1,000.00   FECHA: 14/08/2015
OBSERVACIONES: LAS CIFRAS QUE SE REPORTAN SON EN BASE AL FLUJO DE EFECTIVO AL 31 DE DICIEMBRE 2018 EMITIDO POR BANSEFI. SE REFLEJA DIFERENCIA ENTRE FLUJO DE EFECTIVO Y EL ESTADO DE POSICIÓN FINANCIERA POR UN MONTO DE $30'174,423.73, QUE CORRESPONDE A LOS INTERESES DEVENGADOS NO COBRADOS PRESENTADOS EN EL EDO. DE RESULTADOS.</t>
  </si>
  <si>
    <t>DESTINO: RADICAR A LAS REPRESENTACIONES AGRARIAS Y OFICINAS CENTRALES RECURSOS DEL PROGRAMA FONORDE, PARA LA OPERACIÓN DEL PROGRAMA.
CUMPLIMIENTO DE LA MISIÓN:
SE ANEXA JUSTIFICACIÓN DE METAS PROPORCIONADA POR LA DIRECCIÓN GENERAL DE LA PROPIEDAD RURAL MEDIANTE OFICIO II.210-DGPR-CF-00075-2019 DE FECHA 15 DE ENERO DE 2019.</t>
  </si>
  <si>
    <t>APORTACIÓN INICIAL:   MONTO: $1,344,154.79   FECHA: 31/10/1996
OBSERVACIONES: ESTOS RECURSOS CONSTITUYEN POR LEY AGRARIA EL CAPITAL DE TRABAJO PARA REGULARIZAR LOS TERRENOS NACIONALES Y LAS COLONIAS AGRICOLAS Y GANADERAS EN EL TERRITORIO NACIONAL.SE ANEXAN LOS ESTADOS FINANCIEROS AL 31 DE DICIEMBRE DE 2018. LA DISPONIBILIDAD DEL EJERCICIO 2016, CORRESPONDE AL SALDO BANCARIO Y NO CONCILIA CON EL SALDO NETO DEL PERIODO A INFORMAR DEL 4TO TRIMESTRE 2016, DADO QUE HASTA EL 3ER TRIMESTRE DE 2017 SE REPORTABA EN BASE AL ESTADO DE RESULTADOS Y NO AL FLUJO DE EFECTIVO, SIN EMBARGO POR RECOMENDACIÓN DE LA ASF A PARTIR DEL 4TO TRIMESTRE DE 2017, SE REPORTA EN BASE A FLUJO DE EFECTIVO.</t>
  </si>
  <si>
    <t>DESTINO: DURANTE EL PERÍODO A INFORMAR ÚNICAMENTE SE HAN EJECUTADO ACCIONES MEDIANTE EL DONATIVO DE 25 MILLONES DE PESOS DE PEMEX. POR LO QUE RESPECTA A LOS RECURSOS DEL FONDO SE DEFINIÓ QUE NO SE EMITIERAN NUEVAS CONVOCATORIAS Y QUE EL REMANENTE SEA UTILIZADO POR LA ADMINISTRACIÓN 2019-2024.
CUMPLIMIENTO DE LA MISIÓN:
MEDIANTE EL APOYO A PROYECTOS DE ADAPTACIÓN Y MITIGACIÓN AL CAMBIO CLIMÁTICO SE CUMPLE CON LO QUE SEÑALAN LOS ARTÍCULOS 80 Y 82 DE LA LEY GENERAL DE CAMBIO CLIMÁTICO.</t>
  </si>
  <si>
    <t>APORTACIÓN INICIAL:   MONTO: $1,000,000.00   FECHA: 27/12/2012
OBSERVACIONES: RESULTADOS ALCANZADOS: MEDIANTE LA CONSOLIDACIÓN DEL PROYECTO DE LA "SELVA LACANDONA" COMO REGIÓN PRIORITARIA PARA MITIGACIÓN Y ADAPTACIÓN A LOS EFECTOS DEL CAMBIO CLIMÁTICO”, SE REALIZAN ACCIONES CON COMUNIDADES ESTABLECIDAS EN EL VALLE DE SANTO DOMINGO PARA CAPACITARLOS EN AGRICULTURA SUSTENTABLE Y EVITAR LA DEFORESTACIÓN; 2) MEDIANTE EL PROYECTO DE “BAJO CARBONO EN TRANSPORTE PÚBLICO”, ALGUNOS DE LOS BENEFICIARIOS ADQUIRIERON MAYOR NÚMERO DE VEHÍCULOS CON RECURSOS PROPIOS, ACCIÓN CON LA QUE SE ESTIMA EVITAR EMITIR 53,000 TONELADAS CO2E/AÑO.</t>
  </si>
  <si>
    <t>DESTINO: PROYECTOS EN PROCESO: 1 ESTUDIO DE FUENTES FIJAS Y MÓVILES; 2. NORMA TÉCNICA ESTATAL CONDICIONES DE VEHÍCULOS; 3. NORMA TÉCNICA ESTATAL EMISIONES DE GASES; 4. MONITOREO CALIDAD DEL AIRE ESTADO DE MÉXICO; 5. MONITOREO LLUVIA ÁCIDA; 6. ECOZONA CUERNAVACA; 7. PROAIRE 2018-2030 Y CONTAMINOMETRO.
CUMPLIMIENTO DE LA MISIÓN:
SE INFORMA QUE EN EL PERIODO JULIO-SEPTIEMBRE DEL 2018, SE REALIZARON EROGACIONES POR LA CANTIDAD DE $17 MILLONES 900 MIL PESOS COMO PARTE DE MINISTRACIONES CORRESPONDIENTES A 4 (CUATRO) DE LOS CUATRO PROYECTOS EN CURSO.</t>
  </si>
  <si>
    <t>APORTACIÓN INICIAL:   MONTO: $1,000,000.00   FECHA: 26/11/1992
OBSERVACIONES: RESULTADOS ALCANZADOS: EN EL PERÍODO QUE SE REPORTA, SE REVISA LA CONCLUSIÓN DE SIETE PROYECTOS: 1.- CONTAMINOMETRO; 2.- ESTRATEGÍA DE COMUNICACIÓN; Y 3.- RESIDUOS SÓLIDOS OBSERVACIONES: LOS ESTADOS FINANCIEROS DEL FIDEICOMISO SE DICTAMINARON A TRAVÉS DE LA SECRETARÍA DE LA FUNCIÓN PÚBLICA (SFP), LA ÚLTIMA REVISIÓN SE LLEVÓ A CABO POR EL DESPACHO KPMG CÁRDENAS DOSAL, S.C., DESIGNADO POR LA SECRETARÍA DE LA FUNCIÓN PÚBLICA PARA EL EJERCICIO 2017.</t>
  </si>
  <si>
    <t>APORTACIÓN INICIAL:   MONTO: $1,000,000.00   FECHA: 25/10/2017
OBSERVACIONES: CON FECHA 28 DE DICIEMBRE DE SE GESTIONO LA APORTACIÓN AL FIDEICOMISO POR LA CANTIDAD DE $91,814,114 (NOVENTA Y UN MILLONES NOVECIENTOS OCHENTA Y UN MIL CIENTO CATORCE PESOS 00/100) POR CONCEPTO DEL REMATE DE LOS INGRESOS EXCEDENTES DEL EJERCICIO 2018, MISMOS QUE QUEDARON APLICADOS PRESUPUESTALMENTE EN EL EJERCICIO 2018, SIN EMBARGO, A ESTA FECHA AÚN NO HAN SIDO PAGADOS DEBIDO A QUE SE ENCUENTRAN CONSIDERADOS EN LA TESORERIA DE LA FEDERACIÓN DENTRO DE LOS MECANISMOS DE ADEUDOS ANTERIORES (ADEFAS). QUEDARON INSCRITAS LAS REGLAS DE OPERACIÓN.</t>
  </si>
  <si>
    <t>DESTINO: DURANTE EL TRIMESTRE SE APLICARON LOS SIGUIENTES GASTOS: -PAGO DE HONORARIOS Y COMISIONES POR: $27,648.60 (VEINTISIETE MIL SEICIENTOS CUARENTA Y OCHO PESOS 60/100 M.N.) -PARA EL PROGRAMA DE BECAS LA CANTIDAD DE: $1,416,823.24 (UN MILLÓN CUATROCIENTOS DIECISEIS MIL OCHOCIENTOS VEINTITRES MIL PESOS 24/100 M.N.). BECAS DOCTORADO PERIODOS 2016-2019, 2017-2020, 2018-2021, MAESTRÍA PERIODO 2017-2019, TESIS T-2018-2, PRÁCTICAS PROFESIONALES PP2018-1 PP2018-2 NIVEL SUPERIOR Y MEDIO SUPERIOR, SERVICIO SOCIAL SS2018-1; SERVICIO SOCIAL MEDIO SUPERIOR SS2018-2, ASÍ COMO BECAS DE MOVILIDAD Y VINCULACIÓN ACADÉMICA, LA COMPRA DE UN ACTIVO FIJO POR $250,565.12 (DOSCIENTOS CINCUENTA MIL QUINIENTOS SESENTA Y CINCO PESOS 12/100) Y PARA ESTIMULOS DEL PERSONAL CORRESPONDIENTE AL AÑO 2017 LA CANTIDAD DE 6,000,000.00 SEIS MILLONES DE PESOS 00/100 M.N.).
CUMPLIMIENTO DE LA MISIÓN:
SE HA FORTALECIDO LA INFRAESTRUCTURA TECNOLÓGICA DE LA INSTITUCIÓN Y SE HA PROPICIADO EL CRECIMIENTO Y LA EXPERIENCIA DE JÓVENES CALIFICADOS PARA AFRONTAR LOS RETOS NACIONALES Y REGIONALES ASOCIADOS CON EL MANEJO DEL AGUA, ASÍ COMO EL INCENTIVO QUE PREMIA A LA TRAYECTORIA ACADÉMICA Y PROFESIONAL DE LOS INVESTIGADORES.</t>
  </si>
  <si>
    <t>APORTACIÓN INICIAL:   MONTO: $2,086,674.36   FECHA: 13/07/2012
OBSERVACIONES: RESULTADOS ALCANZADOS: EN EL TRIMESTRE SE REALIZARON LOS PAGOS A BECARIOS DE SERVICIO SOCIAL Y PRÁCTICAS PROFESIONALES DEL PERÍODO 2018-1, 2018-2,TESIS T2018-2, POSGRADO 2017-2019, Y DOCTORADO 2016-2019, 2017-2020 Y 2018-2021, BECAS DE MOVILIDAD Y VINCULACIÓN ACADÉMICA A UN TOTAL DE 74 BECARIOS POR UN MONTO DE $1,416,823.24 (UN MILLÓN CUATROCIENTOS DIECISEIS MIL OCHOCIENTOS VEINTITRES MIL PESOS 24/100 M.N.), ADQUISICIÓN DE UN EQUIPO ESPECIALIZADO, ASÍ COMO EL PAGO DE ESTIMULOS AL PERSONAL. OBSERVACIONES: EL PATRIMONIO TOTAL DEL FONDO ES DE $29,563,690.10 (VEINTINUEVE MILLONES QUINIENTOS SESENTA Y TRES MIL SEISCIENTOS NOVENTA PESOS 10/100 M.N.), DEL CUAL $27,871,239.50 (VEINTISIETE MILLONES OCHOCIENTOS VEINTE MIL SEISCIENTOS SETENTA Y CUATRO PESOS 50/100 M.N.) SON ADQUISICIONES DE EQUIPO CIENTÍFICO Y TECNOLÓGICO; $1,364,093.30 (UN MILLÓN TRESCIENTOS SENSENTA Y CUATRO MIL NOVENTA Y TRES PESOS 30/100) QUE CORRESPONDE A LA DISPONIBILIDAD (EL SALDO QUE TIENE LA CUENTA DEL FONDO DEL IMTA); $238,357.30 (DOSCIENTOS TREINTA Y OCHO MIL TRESCIENTOS CINCUENTA Y SIETE PESOS 30/100 M.N.) QUE CORRESPONDEN AL SALDO DE LOS SIETE PROYECTOS ESPECÍFICOS DE INVESTIGACIÓN.</t>
  </si>
  <si>
    <t>DESTINO: PROYECTOS DEDICADOS AL MEJORAMIENTO DEL SISTEMA DE DRENAJE Y SANEAMIENTO DEL VALLE DE MÉXICO.
CUMPLIMIENTO DE LA MISIÓN:
CONTINUAR CON EL APOYO DE PROGRAMAS DE MEJORAMIENTO DEL SISTEMA DE DRENAJE Y SANEAMIENTO DEL VALLE DE MÉXICO, SIENDO LAS PRINCIPALES LA CONSTRUCCIÓN DEL TÚNEL EMISOR PONIENTE II, LA CONSTRUCCIÓN DEL TÚNEL CANAL GENERAL, TÚNEL DREN 46 Y LA RECTIFICACIÓN DEL CANAL EMISOR PONIENTE..</t>
  </si>
  <si>
    <t>APORTACIÓN INICIAL:   MONTO: $400.00   FECHA: 18/05/1993
OBSERVACIONES: RESULTADOS ALCANZADOS: DE LAS METAS PLANEADAS PARA 2018, DE ENERO A JUNIO (SIC) SE INTEGRARON AL SISTEMA DE INFORMACIÓN SOBRE BIODIVERSIDAD (SNIB) 740,342 NUEVOS REGISTROS DE: 1) EJEMPLARES 727,306 REGISTROS, EQUIVALENTE AL 242.435% DE LA META; 2) CARTOGRAFÍA 3,113 REGISTROS, EQUIVALENTE AL 124.52% DE LA META; 3) DATOS DE SENSORES REMOTOS, 9,761 REGISTROS, EQUIVALENTE AL 108.46% DE LA META; 4) INFORMACIÓN DE ESPECIES EN RIESGO 106, EQUIVALENTE AL 106% DE LA META; Y 5) INFORMACIÓN DE ESPECIES INVASORAS 56, EQUIVALENTE AL 186.667% DE LA META. OBSERVACIONES: 1) SE CUENTA CON ESTADOS FINANCIEROS DICTAMINADOS POR AUDITOR EXTERNO "DESPACHO LABARTHE &amp; ASOCIADOS, S.C." AL 31 DE DICIEMBRE DE 2017, HTTPS://WWW.GOB.MX/CMS/UPLOADS/ATTACHMENT/FILE/349457/EF_CONABIO_2017.PDF 2) EL SALDO POR $101,606,415.81 AL 31 DE DICIEMBRE DE 2018, SE ENCUENTRA COMPROMETIDO.</t>
  </si>
  <si>
    <t>DESTINO: EN EL PERIODO SE REALIZARON EGRESOS DESTINADOS AL PAGO DE COMISIONES Y HONORARIOS DE LA MANDATARIA Y PARA LA OPERACIÓN.
CUMPLIMIENTO DE LA MISIÓN:
FINALIZÓ EL CONTRATO DE SERVICIO DE CARGA, TRASPORTE Y DISPOSICIÓN FINAL DE SUELO CONTAMINADO CON PLAGUICIDAS.</t>
  </si>
  <si>
    <t>APORTACIÓN INICIAL:   MONTO: $15,353,864.00   FECHA: 28/11/1994
OBSERVACIONES: RESULTADOS ALCANZADOS: FINALIZÓ EL CONTRATO DE SERVICIO DE CARGA, TRASPORTE Y DISPOSICIÓN FINAL DE SUELO CONTAMINADO CON PLAGUICIDAS CON UNA CONCENTRACIÓN MAYOR DE 10,000 PPM. SE ENVÍO A DISPOSICIÓN FINAL UN TOTAL DE 17,820.51 TONELADAS DE SUELO CONTAMINADO. OBSERVACIONES: EN LA PARTE III. EGRESOS, EN EL RUBRO DE: PARA LA OPERACIÓN DEL PIMER TRIMESTRE, EL IMPORTE ANOTADO ES LA CANCELACIÓN DE UN ANTICIPO A PROVEEDOR.</t>
  </si>
  <si>
    <t>DESTINO: GASTOS POR LA ELABORACIÓN DEL PROYECTO EJECUTIVO Y LA CONSTRUCCIÓN DEL TÚNEL EMISOR ORIENTE,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DEL TÚNEL EMISOR ORIENTE, LOCALIZADO EN LA CIUDAD DE MÉXICO, ESTADO DE MÉXICO, Y ESTADO DE HIDALGO, LOS RECURSOS SON APLICADOS EN LA AMPLIACIÓN DEL SISTEMA DE DRENAJE DE LA ZONA METROPOLITANA DEL VALLE DE MÉXICO, CON LA FINALIDAD DE EVITAR INUNDACIONES, ASIMISMO, PARA HACER SUSTENTABLE EL RECURSO HÍDRICO, MEJORANDO EL ABASTECIMIENTO DEL AGUA POTABLE, EVITANDO LA SOBRE EXPLOTACIÓN DE LOS MANTOS ACUÍFERRO E INCREMENTAR LA COBERTURA EN EL RUBRO DE SANEAMIENTO DE AGUAS NATURALES.
CUMPLIMIENTO DE LA MISIÓN:
SE REPORTARÁ HASTA LA CONCLUSIÓN DEL PROYECTO.</t>
  </si>
  <si>
    <t>APORTACIÓN INICIAL:   MONTO: $100,000,000.00   FECHA: 03/08/2009
OBSERVACIONES: RESULTADOS ALCANZADOS: EL PROYECTO EJECUTIVO COMO TERMINADO,SE TIENE UN AVANCE TOTAL EN LA EXCAVACIÓN DE TODO EL TÚNEL ES DEL 86.30% DE TODO EL TÚNEL; PARA EL REVESTIMIENTO DEL TÚNEL SE REPORTAN 53,467 METROS, LO QUE REPRESENTA UN AVANCE DE 56.69%; SE HAN FABRICADO 39,839 ANILLOS DE DOVELA, EQUIVALENTES AL 96.40% DE LA PRODUCCIÓN TOTAL; ASÍ MISMO ESTÁN AL 100% LAS 25 LUMBRERAS Y EL PORTAL DE SALIDA. OBSERVACIONES: EL SALDO AL CIERRE DEL EJERCICIO FISCAL ANTERIOR ES DE $388,303,731.72, QUE REPRESENTA EL PATRIMONIO TOTAL DEL EJERCICIO: LOS INGRESOS AL MANDATO SON PROVENIENTES DEL FIDEICOMISO NO. 1928 "PARA APOYAR EL PROYECTO DE SANEAMIENTO DEL VALLE DE MÉXICO," Y DEL PRESUPUESTO DE EGRESOS DE LA FEDERACIÓN. DEL TOTAL DE LA INVERSIÓN DEL TÚNEL EMISOR DE ORIENTE, LA PARTICIPACIÓN FEDERAL APROXIMADAMENTE ESTÁ CONTEMPLADA EN 80%, EL 20% SON APORTACIONES QUE REALIZAN LOS GOBIERNOS DEL ESTADO DE MÉXICO Y DE LA CIUDAD DE MÉXICO A TRAVÉS DEL FIDEICOMISO ANTES CITADO. LA COMPOSICIÓN DEL PATRIMONIO SE REFLEJA EN EL ESTADO DE ACTIVIDADES Y ESTÁ INTEGRADO POR LAS APORTACIONES DE PATRIMONIO, OTROS INGRESOS Y BENEFICIOS, ASÍ COMO DE LOS GASTOS TOTALES DEL MANDATO.</t>
  </si>
  <si>
    <t>APORTACIÓN INICIAL:   MONTO: $3,276,000.00   FECHA: 07/03/1994
OBSERVACIONES: OBSERVACIONES: EL FMCN CONTINUARÁ APOYANDO ESTRATEGIAS Y PROGRAMAS DE CONSERVACIÓN EN SINCRONÍA CON LAS PRIORIDADES NACIONALES EN MATERIA DE BIODIVERSIDAD, PARA REVERTIR LOS PROCESOS DE DETERIORO AMBIENTAL Y PERDIDA DE BIODIVERSIDAD Y ASÍ CONSERVAR EL CAPITAL NATURAL DE NUESTRO PAÍS. NO OBSTANTE, EL FMCN Y LA SEMARNAT SEGUIRÁN REALIZANDO DURANTE EL 2018 LAS GESTIONES CONDUCENTES PARA LLEVAR A CABO LA TERMINACIÓN DE ESTE ACTO JURÍDICO, DADO EL ANTECEDENTE ESTABLECIDO EN EL OFICIO NO. 312. A.-0003372 DE LA DGPYP "B" DE LA SHPC Y CONFORME A LOS ARTÍCULOS 220,221 Y 222 DEL REGLAMENTO DE LA LEY DE PRESUPUESTO Y RESPONSABILIDAD HACENDARIA. POR LO QUE ESTA DGPP DE LA SEMARNAT, HA TRABAJADO EN EL CLAUSULADO DE LA TERMINACIÓN DEL CONVENIO DE CONCERTACIÓN, PARA VERIFICAR EL CLAUSULADO DEL MISMO CON LA UNIDAD COORDINADORA DE ASUNTOS JURÍDICOS DE LA SEMARNAT Y POSTERIORMENTE DAR DE BAJA LA CLAVE DE REGISTRO</t>
  </si>
  <si>
    <t>DESTINO: LOS EGRESOS QUE SE REPORTAN CORRESPONDEN A LA ENTREGA DE SEIS APOYOS DICTAMINADOS POR EL CONSEJO ASESOR EN EL 2018, ENTREGADOS DURANTE EL SEGUNDO TRIMESTRE JUNIO) DE 2018O. CON LO QUE SE CUMPLE CON LOS FINES DEL MANDATO, RELATIVO A LA ENTREGA DE APOYOS SOLIDARIOS.
CUMPLIMIENTO DE LA MISIÓN:
SE MANTIENE EL OBJETIVO DE OTORGAR APOYOS SOLIDARIOS A FAMILIARES Y VICTIMAS INDIRECTAS DEL DELITO DE FEMINICIDIO EN CIUDAD JUAREZ, CONFORME A LOS LINEAMIENTOS VIGENTES.</t>
  </si>
  <si>
    <t>DESTINO: EL OTORGAMIENTO DE LOS RECURSOS A LOS TRABAJADORES OPERATIVOS DEL INSTITUTO NACIONAL DE CIENCIAS PENALES PARA SU BENEFICIO FAMILIAR. SALDO AL 31 DE DICIEMBRE DE 2018 TRABAJADOR $195,076.21 DEPENDENCIA $303,110.05 SINDICATO $ 11,741.71 INTERESES $ 4,058.57 COMISIONES $ -602.96 NOTA: EL SALDO REFLEJADO AL CIERRE DE 31 DE DICIEMBRE 2018 SE ENCUENTRAN REGISTRADOS EN LOS LIBROS CONTABLES DE ESTE INSTITUTO
CUMPLIMIENTO DE LA MISIÓN:
EL FONDO DE AHORRO CAPITALIZABLE DE LOS TRABAJADORES OPERATIVOS DEL INACIPE SE INTEGRA DE LAS APORTACIONES DE LOS TRABAJADORES, DEL INACIPE, DEL SINDICATO Y DE LOS INTERESES QUE GENERA LA INVERSIÓN DE ESTOS RECURSOS AL 31 DE DICIEMBRE DE 2018 ESTE FONDO SE ENTREGÓ EN EL MES DE AGOSTO DE 2018 ENTRE LOS TRABAJADORES OPERATIVOS DEL INACIPE.</t>
  </si>
  <si>
    <t>APORTACIÓN INICIAL:   MONTO: $13,109.32   FECHA: 01/08/2018
OBSERVACIONES: EL FONDO DE AHORRO CAPITALIZABLE DE LOS TRABAJADORES OPERATIVOS DEL INACIPE SE INTEGRA DE LAS APORTACIONES DE LOS TRABAJADORES, DEL INACIPE, DEL SINDICATO Y DE LOS INTERESES QUE GENERA LA INVERSIÓN DE ESTOS RECURSOS AL 31 DE DICIEMBRE DE 2018 ESTE FONDO SE ENTREGÓ EN EL MES DE AGOSTO DE 2018 ENTRE LOS TRABAJADORES OPERATIVOS DEL INACIPE.</t>
  </si>
  <si>
    <t>DESTINO: LOS EGRESOS REPORTADOS CORRESPONDEN A PAGO DE HONORARIOS FIDUCIARIOS Y MINISTRACIONES A LOS SIGUIENTES PROYECTOS: PROYECTO DE EFICIENCIA Y SUSTENTABILIDAD ENERGÉTICA EN MUNICIPIOS, MECANISMO DE FONDO REVOLVENTE PARA EL FINANCIAMIENTO DEL PROYECTO GEF-SENER, PROYECTO NACIONAL EN ALUMBRADO PÚBLICO MUNICIPAL, ECO-CRÉDITO EMPRESARIAL, APOYO A LA GENERACIÓN DISTRIBUIDA, PROYECTO PRESEMEH
CUMPLIMIENTO DE LA MISIÓN:
EN LA SESIÓN DEL COMITÉ TÉCNICO DE MARZO SE ASIGNÓ EL 100% DEL PEF ASIGNADO PARA 2018 AL FOTEASE Y EN LA ULTIMA SESIÓN DE NOVIEMBRE SE ASIGNO EL SALDO DEL RECURSO DISPONIBLE.</t>
  </si>
  <si>
    <t>APORTACIÓN INICIAL:   MONTO: $600,000,000.00   FECHA: 06/03/2009
OBSERVACIONES: LA DISPONIBILIDAD REPORTADA CORRESPONDE AL INFORME FINANCIERO CON CIFRAS AL 31 DE DICIEMBRE DE 2018 EMITIDO POR LA FIDUCIARIA, EL CUAL SE ADJUNTA COMO ANEXO.</t>
  </si>
  <si>
    <t>DESTINO: LOS RECURSOS SE DESTINARON AL PAGO DE HONORARIOS FIDUCIARIOS, PAGO DEL 70% DEL PRIMER CONVENIO DE ASIGNACIÓN DE RECURSOS A CFE DISTRIBUCIÓN, PARA LA ATENCIÓN DE UN PRIMER PAQUETE DE LOCALIDADES INCLUIDAS EN LA RELACIÓN DE LOCALIDADES CON NECESIDADES DE ELECTRIFICACIÓN 2018 MEDIANTE EL COMPONENTE DE EXTENSIÓN DE REDES DE DISTRIBUCIÓN Y PAGOS AL ORGANISMO INTERMEDIO (FIDE) POR CONCEPTO DE LA FIRMA DEL CONVENIO DE ASIGNACIÓN DE RECURSOS 2018 Y APROBACIÓN DE SOLICITUDES DE APOYO APROBADAS POR EL COMITÉ TÉCNICO DEL FSUE MEDIANTE EL COMPONENTE DE SISTEMAS AISLADOS DE ELECTRIFICACIÓN CORRESPONDIENTES A LA RELACIÓN DE LOCALIDADES 2016, PAGO DE LA APROBACIÓN DE LA SEGUNDA SOLICITUD DE ASIGNACIÓN DE RECURSOS MEDIANTE EL COMPONENTE DE SISTEMAS AISLADOS DE ELECTRIFICACIÓN CORRESPONDIENTES A LA RELACIÓN DE LOCALIDADES 2016, PAGO A CFE DISTRIBUCIÓN POR FIRMA DEL CONVENIO DE ASIGNACIÓN DE RECURSOS EL 7 DE SEPTIEMBRE DE 2018, PAGO AL FIDE POR SOLICITUDES DE APOYO Y GASTOS INDIRECTOS CORRESPONDIENTES DEL CAR FIRMADO 12 DE JULIO 2018, REINTEGRO AL CENACE PARA SU DEVOLUCIÓN A LOS PARTICIPANTES DEL MERCADO DE CONFORMIDAD CON EL ARTICULO 114 DE LA LEY DE LA INDUSTRIA ELÉCTRICA
CUMPLIMIENTO DE LA MISIÓN:
EL COMITÉ TÉCNICO HAN LLEVADO A CABO 2 SESIÓN ORDINARIAS Y 6 SESIONES EXTRAORDINARIAS CON LA FINALIDAD DE DAR CUMPLIMIENTO A LOS FINES DEL FIDEICOMISO</t>
  </si>
  <si>
    <t>DESTINO: CREAR UNA RESERVA FINANCIERA PARA EL FONDO DE PRIMAS DE ANTIGUEDAD, BENEFICIOS AL RETIRO Y JUBILACIONES PARA EL PERSONAL DEL INSTITUTO NACIONAL DE ELECTRICIDAD Y ENERGÍAS LIMPIAS.
CUMPLIMIENTO DE LA MISIÓN:
SE ESTÁ CUMPLIENDO CON EL OBJETIVO DE CREAR LA RESERVA PARA JUBILACIONES AL PERSONAL CUANDO SE REQUIERA Y A PARTIR DEL TERCER TRIMESTRE DE 2011,SE ESTÁN CUBRIENDO PAGOS POR PENSIONES Y JUBILACIÓN.</t>
  </si>
  <si>
    <t>DESTINO: EL SALDO CORRESPONDE A LOS COBROS DE LA ÚLTIMA SEMANA DEL MES DE DICIEMBRE, DICHOS COBROS SE PAGAN A LOS 7 DÍAS DE HABERSE RECIBIDO, DICHO LO ANTERIOR SE ENCUENTRA EN EL MANUAL DE ESTADO DE CUENTA Y FACTURACION NUMERAL 5.1
CUMPLIMIENTO DE LA MISIÓN:
EL FIDEICOMISO CUMPLIÓ CON SUS FINES ESTABLECIDOS.</t>
  </si>
  <si>
    <t>DESTINO: LOS INGRESOS SON LOS INTERESES COBRADOS EN EL PERIODO ENERO A DICIEMBRE DE 2018
CUMPLIMIENTO DE LA MISIÓN:
SE RECIBIERON Y ADMINISTRARON LOS DERECHOS DE COBRO DE CENAGAS, RESPECTO DE LAS TARIFAS VIGENTES Y AUTORIZADAS POR LA CRE, DERIVADO DE LOS CONTRATOS DE PRESTACIÓN DE SERVICIOS DE TRANSPORTE Y ALMACENAMIENTO DE TRANSPORTE DE GAS NATURAL, EN TÉRMINOS DE LA NORMATIVIDAD APLICABLE Y SE REALIZO LA ENTREGA DE LAS CANTIDADES CORRESPONDIENTES AL CONCEPTO DE CONTRAPRESTACIÓN A PEMEX</t>
  </si>
  <si>
    <t>DESTINO: SE HAN REALIZADO LOS SIGUIENTES PAGOS: COMISIONES BANCARIAS, HONORARIOS FIDUCIARIOS, IMPUESTOS Y DERECHOS, SUMINISTRO DE COMBUSTIBLE, ADQUISICIÓN DE UNIFORMES, LLANTAS, ARRENDAMIENTOS DE INMUEBLES, SERVICIO DE PENSIONES, IMPRESIONES. Y ASESORÍAS.
CUMPLIMIENTO DE LA MISIÓN:
DURANTE EL 4TO TRIMESTRE DEL 2018, LOS RECURSOS UTILIZADOS DEL FIDEICOMISO SE HAN EJERCIDOS SATISFACTORIA, YA QUE SE HAN CUBIERTOS NECESIDADES FINANCIERAS QUE CON LOS RECURSOS OTORGADOS EN EL PRESUPUESTO 2018, ERAN INSUFICIENTES. LOS RECURSOS EJERCIDOS CUMPLEN CON EL PROPÓSITO DE CUBRIR GASTOS QUE VAN DIRECTAMENTE AL CUMPLIMIENTO DE LOS OBJETIVOS, METAS Y MISIÓN DE LA CORPORACIÓN, QUE ES EL DE ASISTIR Y AUXILIAR AL TURISTA NACIONAL E INTERNACIONAL QUE TRANSITA EN LAS RUTAS CARRETERAS DEL PAÍS.</t>
  </si>
  <si>
    <t>APORTACIÓN INICIAL:   MONTO: $870,519.00   FECHA: 26/01/1984
OBSERVACIONES: LA DISPONIBILIDAD CORRESPONDE AL INCISO F) ESTOS RECURSOS RESGUARDAN EL PAGO DE LAS OBLIGACIONES LABORALES EN FAVOR DE LOS TRABAJADORES DEL HOTEL CONOCIDO COMO EX-CONVENTO DE SANTA CATARINA. NOTA: EL ÁREA ADMINISTRADORA DEL FIDEICOMISO INFORMA QUE EL REPORTE CONSIDERA CIFRAS POR EL PERIODO ENERO-DICIEMBRE DE 2018.</t>
  </si>
  <si>
    <t>APORTACIÓN INICIAL:   MONTO: $1,394.20   FECHA: 24/01/1984
OBSERVACIONES: EL CONSEJO DE ADMINISTRACIÓN DE FONATUR MANTENIMIENTO TURÍSTICO S.A. DE C.V. EN LA PRIMERA SESIÓN ORDINARIA 2018 DEL CONSEJO, DEL 21 DE MARZO DE 2018, AUTORIZÓ LA EXTINCIÓN DEL FIDEICOMISO “PAGO DE PENSIONES A LOS TRABAJADORES DE BASE. EL PASADO 16 DE JULIO DE 2018, SCOTIABANK INVERLAT S.A. LLEVÓ A CABO EL TRASPASO DE LOS RECURSOS, QUE SE ENCONTRABAN DISPONIBLES A ESTA FECHA EL SALDO EN LA CUENTA DEL FIDEICOMISO SE ENCUENTRA EN CERO PESOS.</t>
  </si>
  <si>
    <t>APORTACIÓN INICIAL:   MONTO: $0.01   FECHA: 15/05/1994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CORRESPONDEN AL PATRIMONIO NETO TOTAL ANTERIOR AJUSTADO. EL SALDO SE REPORTA HASTA EL MES DE ABRIL DE 2009, YA QUE LA INSTITUCIÓN FIDUCIARIA NO HA ENTREGADO LOS DEMÁS ESTADOS CORRESPONDIENTES. EL SALDO FUE ACTUALIZADO CONFORME A UN PROCESO DE COMUNICACIÓN REALIZADO CON LA FIDUCIARIA, TENIENDO COMO FECHA DE CORTE. SE AJUSTARON LAS CANTIDADES PARA QUE LAS MISMAS COINCIDAN CON LOS MONTOS ESTABLECIDOS EN LOS ESTADOS DE CUENTA ESPECÍFICOS. EL SALDO QUE SE REPORTA CORRESPONDE AL MES DE JUNIO DE 2018 ENCONTRÁNDOSE ACTUALIZADO CONFORME A LAS CIFRAS CONTENIDAS EN EL ESTADO DE CUENTA EMITIDO POR LA FIDUCIARIA CON ESA FECHA DE CORTE. SE REPORTA LOS MISMOS SALDOS QUE EL TRIMESTRE ANTERIOR POR SER LA ÚLTIMA INFORMACIÓN CON QUE SE CUENTA.</t>
  </si>
  <si>
    <t>APORTACIÓN INICIAL:   MONTO: $600,000.00   FECHA: 28/11/1995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CORRESPONDEN AL PATRIMONIO NETO TOTAL. LOS INGRESOS Y EGRESOS ACUMULADOS CORRESPONDEN AL SALDO NETO AL 30 DE JUNIO DE 2018 CON BASE EN EL ESTADO DE CUENTA EMITIDO POR EL FIDUCIARIO MISMO QUE CONTEMPLA LA SUBCUENTA 1 Y 2. SE ACTUALIZA EL SALDO DE LAS DOS SUBCUENTAS CON BASE EN EL ESTADO DE CUENTA CON CORTE 31 DE DICIEMBRE DE 2018.</t>
  </si>
  <si>
    <t>APORTACIÓN INICIAL:   MONTO: $1,750,000.00   FECHA: 29/07/1994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CORRESPONDEN AL PATRIMONIO NETO TOTAL. LA INFORMACIÓN CORRESPONDE AL SALDO NETO AL 30 DE JUNIO DE 2018 CON BASE EN EL ESTADO DE CUENTA EMITIDO POR EL FIDUCIARIO. EL SALDO SE ACTUALIZA CONFORME AL ESTADO DE CUANTA CON FECHA DE CORTE 31 DE DICIEMBRE DE 2018.</t>
  </si>
  <si>
    <t>APORTACIÓN INICIAL:   MONTO: $1,500,000.00   FECHA: 03/05/1991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CORRESPONDEN AL PATRIMONIO NETO TOTAL ANTERIOR AJUSTADO. LA FIDUCIARIA INFORMA MEDIANTE ESCRITO DE FECHA 2 DE MAYO DE 2018 QUE DESDE EL AÑO 2006 ESTE FIDEICOMISO NO PRESENTA ADEUDO, MOVIMIENTOS NI PATRIMONIO FIDEICOMITIDO ALGUNO. SE SOLICITÓ A LA FIDUCIARIA LOS ESTADOS DE CUENTA Y DEMÁS DOCUMENTACIÓN QUE ACREDITE EL CONTENIDO DE SU ESCRITO. SE ESTÁ EN ESPERA DE RECIBIR LA RESPUESTA. EL PRESENTE REPORTE CUENTA CON LAS MISMAS CIFRAS REPORTADAS EN EL TRIMESTRE ANTERIOR, TODA VEZ QUE LA ÚLTIMA INFORMACIÓN CON QUE SE CUENTA. SE REMITIÓ EVIDENCIA DEL SALDO REPORTADO Y SE SOLICITÓ A LA DGPYP EN SU CALIDAD DE ENLACE CON LA SHCP GESTIONE LA BAJA DE LA CLAVE DE REGISTRO. SE ESTÁ EN ESPERA DE RESPUESTA. SE REPORTAN LAS MISMAS CIFRAS DEL TRIMESTRE ANTERIOR POR SER LA ÚLTIMA INFORMACIÓN CON QUE SE CUENTA.</t>
  </si>
  <si>
    <t>APORTACIÓN INICIAL:   MONTO: $0.01   FECHA: 15/05/1994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DEL PERÍODO A REPORTAR CORRESPONDEN AL PATRIMONIO NETO TOTAL ANTERIOR AJUSTADO. LOS INGRESOS Y EGRESOS ACUMULADOS EN EL PERÍODO QUE FORMA EL SALDO NETO A REPORTAR SE BASA EN EL PATRIMONIO TOTAL AL 30 DE JUNIO DE 2018 DEL ESTADO DE CUENTA EMITIDO POR EL FIDUCIARIO.SE AJUSTA EL SALDO CONFORME AL ESTADO DE CUENTA CON CORTE 31 DE DICIEMBRE DE 2018.</t>
  </si>
  <si>
    <t>DESTINO: NOTA: EL ÁREA ADMINISTRADORA DEL FIDEICOMISO INFORMA MEDIANTE EL OFICIO NO. SMFYAIP/PALLS/027/2019 QUE EL REPORTE CONSIDERA CIFRAS POR EL PERIODO ENERO-DICIEMBRE DE 2018.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DEL GOBIERNO DEL ESTADO DE CHIHUAHUA
CUMPLIMIENTO DE LA MISIÓN:
APOYAR EL DESARROLLO DEL PROYECTO BARRANCAS DEL COBRE.</t>
  </si>
  <si>
    <t>APORTACIÓN INICIAL:   MONTO: $3,304,597.31   FECHA: 16/08/2011
OBSERVACIONES: LA VARIACIÓN ENTRE SALDO NETO DEL PERIODO A INFORMAR DE $115,833.00 CONTRA EL PATRIMONIO NETO TOTAL AL PERIODO QUE SE REPORTA $111,773.00 CORRESPONDE A LOS PASIVOS POR $4,060.00 INTEGRADOS POR DIFERENTES COMPROMISOS ADQUIRIDOS, QUE SE ENCUENTRAN REFLEJADOS EN LOS ESTADOS FINANCIEROS QUE SE ANEXA Y EL RESULTADO DEL EJERCICIO</t>
  </si>
  <si>
    <t>DESTINO: LOS EGRESOS SON LOS HONORARIOS POR MANEJO DE CUENTA DEL FIDEICOMISO Y UN EQUIPAMIENTO COMPLEMENTARIO PARA LA SEDE CIMAT AGUASCALIENTES.
CUMPLIMIENTO DE LA MISIÓN:
DURANTE ESTE TRIMESTRE SE REALIZÓ EL TRASPASO AUTORIZADO POR EL ÓRGANO DE GOBIERNO DEL CENTRO EN LA REUNIÓN DEL 24 DE MAYO DE 2018 CON EL ACUERDO CD/O/14/I/18/S Y SE CONTINUÓ CON LA PLANEACIÓN ESTRATÉGICA PARA DAR CONTINUIDAD CON LA MISION DEL FIDEICOMISO.</t>
  </si>
  <si>
    <t>DESTINO: SOLO SE CUBRIÓ EL PAGO HONORARIOS AL FIDUCIARIO POR EL PERIODO ENERO-DICIEMBRE 2018.
CUMPLIMIENTO DE LA MISIÓN:
DURANTE ESTE TRIMESTRE SOLO SE PAGARON LOS HONORARIOS AL FIDUCIARIO POR EL PERIODO ENERO-DICIEMBRE 2018.</t>
  </si>
  <si>
    <t>APORTACIÓN INICIAL:   MONTO: $2,500,000.00   FECHA: 30/10/2007
OBSERVACIONES: DURANTE ESTE TRIMESTRE SOLO SE PAGARON LOS HONORARIOS AL FIDUCIARIO POR EL PERIODO ENERO-DICIEMBRE 2018.</t>
  </si>
  <si>
    <t>DESTINO: DURANTE EL CUARTO TRIMESTRE DEL EJERCICIO 2018 NO SE REALIZÓ APORTACIÓN ALGUNA AL FIDEICOMISO PARA PASIVOS LABORALES Y PRIMAS DE ANTIGÜEDAD PARA EL PERSONAL DE CIATEC, EN VIRTUD DE QUE ESTE FIDEICOMISO SE ALIMENTA CON LA APORTACIÓN DE RECURSOS AUTOGENERADOS Y DURANTE ESTE PERIODO NO SE OBTUVIERON RECURSOS SUFICIENTES PARA DESTINARLOS A ESTE CONCEPTO, SIENDO EL ÚNICO INGRESO DE RECURSOS A LA CUENTA DEL FIDEICOMISO LOS PRODUCTOS O RENDIMIENTOS GENERADOS POR LAS INVERSIONES Y RE-INVERSIONES DE LOS RECURSOS FIDEICOMITIDOS.
CUMPLIMIENTO DE LA MISIÓN:
EN PRIMER TÉRMINO SE HA DADO CUMPLIMIENTO A LA NORMA DE INFORMACIÓN FINANCIERA SOBRE EL RECONOCIMIENTO DE LAS OBLIGACIONES LABORALES AL RETIRO DE LOS TRABAJADORES DE LAS ENTIDADES DEL SECTOR PARAESTATAL (NEIFGSP-08). DERIVADA DE LA NORMA DE INFORMACIÓN FINANCIERA D-3.</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</si>
  <si>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DEL COMITÉ TÉCNICO DEL FIDEICOMISO REALIZADA EL 01 DE MARZO 2017 Y 11 DE DICIEMBRE DEL 2018</t>
  </si>
  <si>
    <t>DESTINO: COMISIONES BANCARIAS.Y RETIRO DE FONDOS PARA REALIZAR PROYECTOS EN PROCESO DE 2016 Y RETIRO DE FONDOS PARA PROYECTO DEL 2017 Y 2018, AUTORIZADO POR EL COMITE TECNICO DEL FIDEICOMISO DE CIDETEQ.
CUMPLIMIENTO DE LA MISIÓN:
----</t>
  </si>
  <si>
    <t>DESTINO: LOS $59,612.66 SE INTEGRAN POR $50,332.66 DE HONORARIOS DE ADMINISTRACIÓN AL FIDUCIARIO Y $9,280 POR HONORARIOS DE AUDITORIA AL FIDEICOMISO. AL CIERRE DEL TRIMESTRE SE HAN REALIZADO GASTOS DEL PROYECTO DE BIOFABRICA POR $295,815.40, PARA PROYECTO EN ENERGÍAS RENOVABLES $1'100,000; $40,877.74 PARA EL CIT; $12,000 PARA LA CONSERVACION Y MANTENIMIENTO DE UNA COLECCION NACIONAL DE GERMOPLASMA Y $309,395.48 PARA LA UNIDAD PRODUCTORA DE SEMILLAS. ASI MISMO SE SIGUE APOYANDO EL PROYECTO ADESUR Y A LA FECHA SE HAN REALIZADO GASTOS POR $322,641.51
CUMPLIMIENTO DE LA MISIÓN:
SE CONTINUA CON EL CONVENIO ADESUR, ASÍ MISMO SE ESTA EJERCIENDO RECURSOS PARA EL APOYO A LOS PROYECTOS DEL PARQUE CIENTIFICO, ENTRE LOS QUE DESTACAN LA BIOFABRICA, ENERGIA RENOVABLE Y LA UNIDAD PRODUCTORA DE SEMILLAS.</t>
  </si>
  <si>
    <t>DESTINO: APOYO A OCHO PROYECTOS REGISTRADOS.
CUMPLIMIENTO DE LA MISIÓN:
APOYO A OCHO PROYECTOS REGISTRADOS.</t>
  </si>
  <si>
    <t>DESTINO: LA FINALIDAD DE ESTE FIDEICOMISO ES HACER FRENTE A LOS PASIVOS QUE SE DERIVAN DE LAS OBLIGACIONES LABORALES AL RETIRO DE LOS TRABAJADORES, DE CONFORMIDAD CON LA NORMA DE INFORMACIÓN FINANIERA D-3 (NIF D-3), DE LOS PLANES DE PRIMA DE ANTIGUEDAD Y BENEFICIOS SHCP, E INDEMNIZACIÓN LEGAL.
CUMPLIMIENTO DE LA MISIÓN:
EN EL TERCER TRIMESTE DE 2018 SE REALIZÓ EL PAGO DE PRESTACIONES DE RETIRO AL C. CARLOS JAVIER MARTINEZ CASTRO; EN EL CUARTO TRIMESTRE SE REALIZÓ EL PAGO DE PRESTACIONES DE RETIRO A LA C. CARMEN ELVIRA IBARRA CORDERO.</t>
  </si>
  <si>
    <t>DESTINO: FIDEICOMISO PARA EL PAGO DE PRIMAS DE ANTIGÜEDAD Y JUBILACIÓN DE LOS EMPLEADOS DEL CENTRO DE INVESTIGACIÓN EN QUÍMICA APLICADA
CUMPLIMIENTO DE LA MISIÓN:
SE HAN APLICADO LOS INTERESES GENERADOS SOBRE INVERSIONES CORRESPONDIENTES DE ENERO A DICIEMBRE DE 2018</t>
  </si>
  <si>
    <t>DESTINO: LOS RECURSOS SE APLICARÁN PARA PROYECTOS EN EL DESARROLLO DE NUEVAS TECNOLOGÍAS
CUMPLIMIENTO DE LA MISIÓN:
SE ESTÁN REPORTANDO LOS INTERESES GENERADOS DE ENERO A DICIEMBRE DE 2018</t>
  </si>
  <si>
    <t>DESTINO: SE ANEXAN LOS ESTADOS FINANCIEROS Y ESTADOS DE CUENTAS BANCARIOS DE CHEQUES Y DE INVERSIÓN, PARA LA ACLARACIÓN DE CIFRAS REPORTADAS.
CUMPLIMIENTO DE LA MISIÓN:
AL 4T0. TRIM. 2018, ESTÁN VIGENTES 13 PROYECTOS.</t>
  </si>
  <si>
    <t>APORTACIÓN INICIAL:   MONTO: $20,000,000.00   FECHA: 02/10/1991
OBSERVACIONES: EL FIDEICOMISO SE ENCUENTRA EN PROCESO DE EXTINCIÓN. LA INFORMACIÓN FINANCIERA Y ADMINISTRATIVA, SE REPORTA CON BASE EN LOS ESTADOS FINANCIEROS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</si>
  <si>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CANALIZACIÓN DE LOS RECURSOS PARA FOMENTAR LA INVESTIGACIÓN CIENTÍFICA EN EL PAIS ASÍ COMO EL DESARROLLO TECNOLÓGICO.
CUMPLIMIENTO DE LA MISIÓN:
DURANTE EL PERIODO QUE SE INFORMA SE HA CONTINUADO CON EL SEGUIMIENTO DE LOS PROYECTOS VIGENTES Y SE HA DADO CUMPLIMIENTO AL PROGRAMA DE TRABAJO BIENAL APROBADO POR LA CIBIOGEM.</t>
  </si>
  <si>
    <t>APORTACIÓN INICIAL:   MONTO: $110,000,000.00   FECHA: 20/12/2002
OBSERVACIONES: LA INFORMACIÓN QUE SE REPORTA, PRESENTA CIFRAS DE LOS ESTADOS FINANCIEROS DEL FONDO AL MES DE DICIEMBRE 2018.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</si>
  <si>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$2,100,000.00   FECHA: 20/12/2001
OBSERVACIONES: LA INFORMACIÓN SE REPORTA CON BASE EN LAS CIFRAS QUE REFLEJAN LOS ESTADOS FINANCIEROS DEL FONDO AL CIERRE DE DICIEMBRE DE 2018.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</si>
  <si>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APORTACIÓN INICIAL:   MONTO: $15,000,000.00   FECHA: 21/12/2001
OBSERVACIONES: LA INFORMACIÓN FINANCIERA SE REPORTA CON BASE A LOS ESTADOS DE CUENTA DEL FONDO, DE LA FIDUCIARIA AL CIERRE DE DICIEMBRE DE 2018, Y DE LA OPERATIVA AL MES DE NOVIEMBRE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</si>
  <si>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$10,000,000.00   FECHA: 20/12/2001
OBSERVACIONES: LA INFORMACIÓN SE REPORTA CON BASE EN LAS CIFRAS QUE REFLEJAN LOS ESTADOS FINANCIEROS DEL FONDO AL CIERRE DEL MES DE DICIEMBRE DE 2018. LOS RECURSOS DEL FONDO SON PROVENIENTES DEL PRESUPUESTO AUTORIZADO DE LA SECRETARIA DE MARINA Y CONSEJO NACIONAL DE CIENCIA Y TECNOLÓGIA.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</si>
  <si>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$29,000,000.00   FECHA: 07/03/2002
OBSERVACIONES: LA INFORMACIÓN SE REPORTA CON BASE EN LAS CIFRAS QUE REFLEJAN LOS ESTADOS FINANCIEROS DEL FONDO AL CIERRE DEL MES DE DICIEMBRE DE 2018.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</si>
  <si>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$13,184,700.00   FECHA: 15/03/2002
OBSERVACIONES: FONDO SECTORIAL PARA LA VIVIENDA (CONAVI) LA INFORMACIÓN FINANCIERA SE REPORTA CON BASE EN LAS CIFRAS QUE REFLEJAN LOS ESTADOS FINANCIEROS DEL FONDO AL CIERRE DEL MES DE DICIEMBRE DE 2018. LOS ESTADOS FINANCIEROS ESTAN DICTAMINADOS AL 31 DE DICIEMBRE DE 2017, POR EL DESPACHO GUZMAN TELLO DE MENESES, S.C., EL CUAL FUE DESIGNADO POR LA SECRETARIA DE LA FUNCIÓN PÚBLICA. EL PATRIMONIO SE ENCUENTRA INTEGRADO POR EL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</si>
  <si>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A UNIVERSIDADES Y ORGANISMOS AUTÓNOMOS PARA LA INVESTIGACION CIENTIFICA Y TECNOLÓGICA EN EL SECTOR MEDIO AMBIENTE.
CUMPLIMIENTO DE LA MISIÓN:
ACCIONES DEL PERIODO: SE MINISTRARON DIVERSOS PROYECTOS DE INVESTIGACION VIGENTES DE LAS CONVOCATORIAS 2015 Y 2016. EL 22 DE NOVIEMBRE DE 2018, SE REALIZO LA SEGUNDA SESION ORDINARIA DEL COMITÉ TÉCNICO Y DE ADMINISTRACIÓN, EN LA QUE SE APROBARON LOS PROYECTOS FINALES A APOYAR, DE LA CONVOCATORIA 2017-2018.</t>
  </si>
  <si>
    <t>APORTACIÓN INICIAL:   MONTO: $108,191,470.00   FECHA: 21/12/2001
OBSERVACIONES: LA INFORMACIÓN SE REPORTA CON BASE EN LAS CIFRAS QUE REFLEJAN LOS ESTADOS FINANCIEROS DEL FONDO AL CIERRE DEL MES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</si>
  <si>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$40,000,000.00   FECHA: 16/10/2002
OBSERVACIONES: LA INFORMACIÓN SE REPORTA CON BASE EN LAS CIFRAS DE LOS ESTADOS FINANCIEROS DEL FONDO A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</si>
  <si>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FORESTAL, ASÍ COMO ESTRATEGIAS DE DIVULGACIÓN DE LOS RESULTADOS DE LOS PROYECTOS FINANCIADOS.
CUMPLIMIENTO DE LA MISIÓN:
FORMALIZACIÓN DE 8 PROYECTOS CONVOCATORIA 2017-4 Y 2018-1 EN ATENCIÓN A LAS DEMANDAS DE FOMENTO A LA PRODUCCIÓN FORESTAL SUSTENTABLE, SANIDAD FORESTAL, MONITOREO FORESTAL Y RESTAURACIÓN FORESTAL POR $33.82 MDP. APORTACIÓN 2018 CONAFOR AL FONDO SECTORIAL POR $50 MDP.</t>
  </si>
  <si>
    <t>APORTACIÓN INICIAL:   MONTO: $18,000,000.00   FECHA: 17/09/2002
OBSERVACIONES: LA INFORMACIÓN SE REPORTA CON BASE EN LAS CIFRAS QUE REFLEJAN LOS ESTADOS FINANCIEROS DEL FONDO, AL CIERRE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</si>
  <si>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AEROPORTUARIO.
CUMPLIMIENTO DE LA MISIÓN:
DURANTE EL PERÍODO QUE SE INFORMA SE ENTREGARON $13,175,000.00 A LOS SUJETOS DE APOYO.</t>
  </si>
  <si>
    <t>APORTACIÓN INICIAL:   MONTO: $15,000,000.00   FECHA: 20/12/2002
OBSERVACIONES: FONDO SECTORIAL DE INVESTIGACIÓN PARA EL DESARROLLO AEROPUERTARIO Y LA NAVEGACIÓN AÉREA (ASA) LA INFORMACIÓN SE REPORTA CON BASE EN LAS CIFRAS QUE REFLEJAN LOS ESTADOS FINANCIEROS DEL FONDO, CON DATOS AL CIERRE DEL MES DICIEMBRE DE 2018.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</si>
  <si>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PROYECTOS DE INVESTIGACIÓN CIENTÍFICA,DESARROLLO TECNOLÓGICO Y FORMACIÓN DE CIENTIFICOS Y TECNÓLOGOS.
CUMPLIMIENTO DE LA MISIÓN:
"DURANTE EL PERIODO QUE SE INFORMA SE HAN FORMALIZADO 1,501.67 MILLONES DE PESOS PARA EL DESARROLLO DE PROYECTOS."</t>
  </si>
  <si>
    <t>APORTACIÓN INICIAL:   MONTO: $117,300,000.00   FECHA: 19/12/2002
OBSERVACIONES: LA INFORMACIÓN SE REPORTA CON BASE EN LAS CIFRAS QUE REFLEJAN LOS ESTADOS FINANCIEROS DEL FONDO AL CIERRE DEL MES DE DICIEMBRE DE 2018.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</si>
  <si>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CANALIZACIÓN DE LOS RECURSOS PARA FOMENTAR LA INVESTIGACIÓN CIENTÍFICA EN EL PAIS ASÍ COMO EL DESARROLLO TECNOLÓGICO.
CUMPLIMIENTO DE LA MISIÓN:
SIN ACTUALIZACIÓN DE ESTOS DATOS POR PARTE DE LA SECRETARÍA ADMINISTRATIVA.</t>
  </si>
  <si>
    <t>APORTACIÓN INICIAL:   MONTO: $4,000,000.00   FECHA: 20/12/2002
OBSERVACIONES: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</si>
  <si>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PARA LA GESTIÓN DE LOS PROYECTOS Y DE INVERSIÓN PARA PROYECTOS DE INVESTIGACIÓN CIENTÍFICA TECNOLÓGICA Y DE INNOVACIÓN DEL FONDO SECTORIAL PARA INVESTIGACIÓN Y DESARROLLO TECNOLÓGICO EN ENERGÍA.
CUMPLIMIENTO DE LA MISIÓN:
DURANTE EL PERIODO QUE SE INFORMA NO SE HAN RECIBIDO APORTACIONES Y NO SE HAN APROBADO RECURSOS PARA EL DESARROLLO DE PROYECTOS.</t>
  </si>
  <si>
    <t>APORTACIÓN INICIAL:   MONTO: $30,000,000.00   FECHA: 24/09/2003
OBSERVACIONES: LA INFORMACIÓN SE REPORTA CON BASE EN LAS CIFRAS QUE REFLEJAN LOS ESTADOS FINANCIEROS DEL FONDO AL CIERRE DEL MES DE DICIEMBRE DE 2018. EL PATRIMONIO SE COMPONE DE PATRIMONIO NO RESTRINGIDO Y PATRIMONIO TEMPORALMENTE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</si>
  <si>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$24,000,000.00   FECHA: 24/12/2003
OBSERVACIONES: FONDO SECTORIAL DE INVESTIGACIÓN Y DESARROLLO SOBRE EL AGUA (CONAGUA) LA INFORMACIÓN FINANCIERA SE REPORTA CON BASE A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</si>
  <si>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TECNOLOGICA Y DEMANADS DEL SECTOR RELACIONES EXTERIORES.
CUMPLIMIENTO DE LA MISIÓN:
EN EL 4° TRIMESTRE SE FORMALIZARON SEIS CONVENIOS DE ASIGNACIÓN DE RECURSOS DE LA CONVOCATORIA 2018-1 "PROYECTOS DE INVESTIGACIÓN EN CTEI, VINCULADOS CON CIENTÍFICOS Y TECNÓLOGOS MEXICANOS EN EL EXTERIOR", Y SE REALIZÓ LA MINISTRACIÓN DE LOS PROYECTOS 278291 Y 280365. SE ENCUENTRAN EN EVALUACIÓN LAS 245 PROPUESTAS DE LA CONVOCATORIA 2018-1 PARA PRESENTAR PROYECTOS DE INVESTIGACIÓN EN CIENCIA, TECNOLOGÍA E INNOVACIÓN, VINCULADOS CON CIENTÍFICOS Y TECNÓLOGOS MEXICANOS EN EL EXTERIOR (2DA. FASE).</t>
  </si>
  <si>
    <t>APORTACIÓN INICIAL:   MONTO: $5,000,000.00   FECHA: 23/01/2004
OBSERVACIONES: LA INFORMACIÓN SE REPORTA CON BASE EN LAS CIFRAS QUE REFLEJAN LOS ESTADOS FINANCIEROS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</si>
  <si>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NACIONAL E INTERNACIONAL.
CUMPLIMIENTO DE LA MISIÓN:
DURANTE EL PERIODO QUE SE INFORMA SE HAN FORMALIZADO 240.67 MILLONES DE PESOS PARA EL DESARROLLO DE PROYECTOS.</t>
  </si>
  <si>
    <t>APORTACIÓN INICIAL:   MONTO: $2,000,000.00   FECHA: 20/12/2007
OBSERVACIONES: LA INFORMACIÓN SE REPORTA CON BASE EN LAS CIFRAS QUE REFLEJAN LOS ESTADOS FINANCIEROS DEL FONDO AL CIERRE DEL MES DE DICIEMBRE 2018. LA COMPOSICIÓN DEL PATRIMONIO INCLUYE EL PATRIMONIO TEMPORALMENTE RESTINGIDO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</si>
  <si>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$207,725,000.00   FECHA: 23/09/2008
OBSERVACIONES: LA INFORMACIÓN SE REPORTA CON BASE EN LAS CIFRAS QUE REFLEJAN LOS ESTADOS FINANCIEROS DEL FONDO AL CIERRE DEL MES DE NOVIEMBRE DE 2018, MISMOS QUE FUERON PROPORCIONADOS POR LA FIDUCIARIA DEL FONDO. LOS DATOS ADMINISTRATIVOS NO FUERON ACTUALIZADOS POR EL SECRETARIO ADMINISTRATIVO, POR LO QUE SE INCLUYE LA ÚLTIMA INFORMACIÓN REPORTADA POR EL MISMO.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</si>
  <si>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$37,760,000.00   FECHA: 23/09/2008
OBSERVACIONES: LA INFORMACIÓN SE REPORTA CON BASE EN LAS CIFRAS QUE REFLEJAN LOS ESTADOS FINANCIEROS DEL FONDO AL CIERRE DEL MES DE NOVIEMBRE DE 2018, MISMOS QUE PROPORCIONÓ LA FIDUCIARIA DEL FONDO. LOS DATOS ADMINISTRATIVOS SE REPORTAN CON BASE EN LA ÚLTIMA INFORMACIÓN PROPORCIONADA POR EL SECRETARIO ADMINISTRATIVO, DEBIDO A QUE A ESTA FECHA, NO FUE ACTUALIZADA.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</si>
  <si>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 A PROYECTOS.
CUMPLIMIENTO DE LA MISIÓN:
DURANTE EL PERIODO QUE SE INFORMA SE HAN APROBADO DOS PROYECTOS PARA LA INVESTIGACIÓN CIENTÍFICA POR $10´943,830.00, LOS CUALES SE ENCUENTRAN EN PROCESO DE FIRMA.</t>
  </si>
  <si>
    <t>APORTACIÓN INICIAL:   MONTO: $2,800,000.00   FECHA: 02/12/2008
OBSERVACIONES: LA INFORMACIÓN SE REPORTA CON BASE EN LAS CIFRAS QUE REFLEJAN LOS ESTADOS FINANCIEROS DEL FONDO AL CIERRE DE DICIEMBRE DE 2018. ESTADOS FINANCIEROS DICTAMINADOS AL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</si>
  <si>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$50,000,000.00   FECHA: 19/02/2009
OBSERVACIONES: LA INFORMACIÓN SE REPORTA CON BASE EN LAS CIFRAS QUE REFLEJAN LOS ESTADOS FINANCIEROS DEL FONDO AL CIERRE DEL MES DE DICIEMBRE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</si>
  <si>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DEL FONDO SECTORIAL. EN ESTE PERIODO SE REALIZARON MINISTRACIONES A DIFERENTES INSTITUCIONES.
CUMPLIMIENTO DE LA MISIÓN:
CONVOCATORIA 2015-1, 6 PROYECTOS FORMALIZADOS; CONVOCATORIA 2016-2, 6 PROYECTOS FORMALIZADOS; CONVOCATORIA 2017-1, 1 PROYECTO EN PROCESO DE FORMALIZACIÓN; CONVOCATORIA 2017-2, 2 PROYECTOS EN PROCESO DE FORMALIZACIÓN.</t>
  </si>
  <si>
    <t>APORTACIÓN INICIAL:   MONTO: $50,000,000.00   FECHA: 31/12/2009
OBSERVACIONES: LA INFORMACIÓN SE REPORTA CON BASE EN LAS CIFRAS QUE REFLEJAN LOS ESTADOS FINANCIEROS DEL FONDO A DICIEMBRE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</si>
  <si>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OTORGAMIENTO DE APOYOS PARA LA REALIZACIÓN DE PROYECTOS A LOS SUJETOS DE APOYO, QUE SEAN ELEGIDOS MEDIANTE CONCURSO BAJO LAS MODALIDADES QUE DETERMINE EL COMITÉ TÉCNICO Y DE ADMINISTRACIÓN.
CUMPLIMIENTO DE LA MISIÓN:
DURANTE EL PERIODO QUE SE INFORMA SE HAN APROBADO POR EL CTA DEL FONDO 3 PROY. CORRESP. A LA CONV. PARA LA DINAMIZACIÓN DE SECTORES ECONÓMICOS ESTRATÉGICOS DEL EDO. DE CAMPECHE A TRAVÉS DE PROY. INNOVADORES" Y 1 BAJO LA MODALIDAD DE ADJUDICACIÓN DIRECTA, LOS CUALES YA SE REALIZO LA APORTACIÓN DE CADA UNO.</t>
  </si>
  <si>
    <t>APORTACIÓN INICIAL:   MONTO: $139,286,812.00   FECHA: 27/09/2010
OBSERVACIONES: LA INFORMACIÓN SE REPORTA CON BASE EN LAS CIFRAS QUE REFLEJAN LOS ESTADOS FINANCIEROS DEL FONDO AL CIERRE DEL MES DE DICIEMBRE DE 2018. EL PATRIMONIO SE COMPONE POR TEMPORALMENTE RESTRINGIDO Y NO RESTRINGIDO. EL CAPITAL DE ESTE FONDO SE ENCUENTRA DISPONIBLE PARA SER FISCALIZADO POR LAS ENTIDADES FISCALIZADORAS DE ACUERDO AL ART. 26 FRACCIÓN VIII DE LA LEY DE CIENCIA Y TECNOLOGÍA.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</si>
  <si>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16/11/2011
OBSERVACIONES: LA INFORMACIÓN FINANCIERA SE REPORTA CON BASE EN LAS CIFRAS QUE REFLEJAN LOS ESTADOS DE CUENTA DE DEL FONDO, DE LA FIDUCIARIA AL CIERRE DEL MES DE DICIEMBRE 2018 Y DE LA OPERATIVA AL MES DE DE NOVIEMBRE 2015. ALGUNOS DATOS ADMINISTRATIVOS NO FUERON ACTUALIZADOS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</si>
  <si>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INVESTIGACION CIENTIFICA Y TECNOLOGICA.
CUMPLIMIENTO DE LA MISIÓN:
"SE FORMALIZO EL CONTRATO CON EL DESPACHO BECERRIL, COCA &amp; BECERRIL, POR DE $308,879.00. SE FORMALIZARON 8 CURSOS DE CERTIFICACIONES CON DOS PROVEEDORES AQUA INTERACTIVE, S. DE R. DE C.V. Y EMEX NEGOCIOS CASVARFI, S.A. DE C.V., DE LOS CUALES SOLO MINISTRARON 5 A FAVOR DEL PROVEEDOR AQUA,POR $ 8,433,000.00. SE REALIZÓ EL PAGO DE TERCERA MINISTRACIÓN DEL PROYECTO 277978 MONITOR DE IMÁGENES EN INTERNET A CARGO DEL INST. NAL. DE ASTROFÍSICA ÓPTICA Y ELECTRÓNICA (INAOE). POR $ 1,592,364.42.</t>
  </si>
  <si>
    <t>APORTACIÓN INICIAL:   MONTO: $3,000,000.00   FECHA: 14/08/2014
OBSERVACIONES: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</si>
  <si>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SE CUENTAN CON CUTRO PROYECTOS EN EJECUCION, A LOS CUALES SE TIENE PENDIENTE DE PROPORCIONAR RECURSOS POR $17'620,374.23
CUMPLIMIENTO DE LA MISIÓN:
DURANTE EL PERIODO QUE SE INFORMA SE HAN OTORGADO RESURSOS A LOS SUJETOS DE APOYO POR $33'693,000.00 MILLONES DE PESOS.</t>
  </si>
  <si>
    <t>APORTACIÓN INICIAL:   MONTO: $8,000,000.00   FECHA: 30/05/2014
OBSERVACIONES: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</si>
  <si>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 LA FECHA DEL PRESENTE REPORTE, LOS RECURSOS HAN SIDO UTILIZADOS PARA 94 MINISTRACIONES A LOS APOYOS DE PROYECTOS DE INVESTIGACIÓN (CONVOCATORIAS Y PROGRAMAS DEL CTA), AUTORIZADOS PREVIAMENTE EN EL PRESUPUESTO PARA EL EJERCICIO 2014, 2015 ,2016, 2017 Y 2018.
CUMPLIMIENTO DE LA MISIÓN:
DERIVADO DE LAS CONVOCATORIAS DE 2014 A 2018, SE HAN AUTORIZADO Y FORMALIZADO 60 PROYECTOS; LOS CUALES SUMAN UN TOTAL DE $94'115,962.73; AL 31 DE DICIEMBRE DE 2018 SE HAN ENTREGADO RECURSOS POR $82'234,050.73.</t>
  </si>
  <si>
    <t>APORTACIÓN INICIAL:   MONTO: $15,000,000.00   FECHA: 07/07/2014
OBSERVACIONES: LA INFORMACIÓN SE REPORTA CON BASE EN LAS CIFRAS QUE REFLEJAN LOS ESTADOS FINANCIEROS DEL FONDO AL CIERRE DEL MES DE DICIEMBRE DE 2018. EL PATRIMONIO EN TÉRMINOS GENERALES SE COMPONE DE APORTACIONES POR PARTE DE CONACYT, APORTACIONES DE LA AEM, INTERESES GENERADOS.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</si>
  <si>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TIENE POR OBJETO EL OTORGAMIENTO DE APOYOS Y FINANCIAMIENTOS PARA LA REALIZACIÓN DE INVESTIGACIONES CIENTÍFICAS, DESARROLLO TECNOLÓGICO, INNOVACIÓN, EL REGISTRO NACIONAL O INTERNACIONAL DE PROPIEDAD INTELECTUAL, LA DIVULGACIÓN CIENTÍFICA Y TECNOLÓGICA E INNOVACIÓN, ASÍ COMO LAS DEMÁS ACTIVIDADES, PROGRAMAS Y PROYECTOS QUE DETERMINE EL COMITÉ TÉCNICO Y DE ADMINISTRACIÓN.
CUMPLIMIENTO DE LA MISIÓN:
"DURANTE ESTE PERIODO SE REALIZÓ LA PRIMERA SESIÓN ORDINARIA DEL CONSEJO TÉCNICO Y DE ADMINISTRACIÓN EL 02 DE MARZO, EN DONDE SE PRESENTO Y APROBÓ EL PRESUPUESTO Y EL PROGRAMA OPERATIVO ANUAL PARA 2018. ASIMISMO, LOS SECRETARIOS TÉCNICO Y ADMINISTRATIVO INFORMARON SOBRE EL AVANCE DE LOS PROYECTOS DE LA CONVOCATORIA 2016-1 Y LA PROGRAMACIÓN DE EVALUACIONES TÉCNICO FINANCIERAS A LOS PROYECTOS DE LA CONVOCATORIA 2017-1, Y EL CIERRE AL EJERCICIO PRESUPUESTAL 2017. "</t>
  </si>
  <si>
    <t>APORTACIÓN INICIAL:   MONTO: $10,000,000.00   FECHA: 29/02/2016
OBSERVACIONES: LA INFORMACIÓN SE REPORTA CON BASE A LAS CIFRAS QUE REFLEJAN LOS ESTADOS FINANCIEROS DEL FONDO, AL MES DE DICIEMBRE DE 2018. EL PATRIMONIO DE COMPONE DE APORTACIONES DE CONACYT E INEE.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</si>
  <si>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$3,000,000.00   FECHA: 15/11/2017
OBSERVACIONES: NO SE ELABORAN ESTADOS FINANCIEROS TODAVÍA. LA INFORMACIÓN SE REPORTA CON BASE EN LAS CIFRAS QUE REFLEJA EL ESTADO DE CUENTA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</si>
  <si>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LOS RECURSOS EJERCIDOS AL CIERRE DEL CUARTO TRIMESTRE A TRAVES DEL FIDEICOMISO SE HAN UTILIZADO PARA EL PAGO DE LAS COMISIONES POR EL MANEJO DE CUENTA.
CUMPLIMIENTO DE LA MISIÓN:
EN UN MARCO GENERAL; DESDE LA CONSTITUCION DEL FONDO DE INVESTIGACION CIENTIFICA Y TECNOLOGICA DE CIATEQ,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</si>
  <si>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SE GENERARON ÚNICAMENTE PRODUCTOS FINANCIEROS POR EL PATRIMONIO INVERTIDO EN LA INSTITUCIÓN BANCARIA Y PAGO DE IMPUESTOS CORRESPONDIENTES</t>
  </si>
  <si>
    <t>APORTACIÓN INICIAL:   MONTO: $10,000,000.00   FECHA: 12/11/2010
OBSERVACIONES: EN ESTE TRIMESTRE SE GENERARON ÚNICAMENTE PRODUCTOS FINANCIEROS POR EL PATRIMONIO INVERTIDO EN LA INSTITUCIÓN BANCARIA Y PAGO DE IMPUESTOS CORRESPONDIENTES</t>
  </si>
  <si>
    <t>APORTACIÓN INICIAL:   MONTO: $11,027,528.68   FECHA: 28/10/2004
OBSERVACIONES: EL IMPORTE DE EGRESOS ACUMULADOS SE REFIERE A LOS MONTOS EROGADOS PARA PROYECTOS APOYADOS EN EL PERIODO ENERO A DICIEMBRE DE 2018. SE ADJUNTA NOTA ACLARATORIA CON RELACIÓN A LOS ESTADOS DE CUENTA ADJUNTOS</t>
  </si>
  <si>
    <t>DESTINO: 1.- SE GENERARON INTERESES BANCARIOS EN EL PERÍODO DE ENERO-DICIEMBRE, POR LA CANTIDAD DE $8,774,797.81 (OCHO MILLONES SETECIENTOS SETENTA Y CUATRO MIL SETECIENTOS NOVENTA Y SIETE PESOS 81/100 M.N) 2.- COMISIONES BANCARIAS POR LA ADMINISTRACIÓN EN EL PERÍODO DE ENERO-DICIEMBRE, POR UN IMPORTE DE $191,840.22 (CIENTO NOVENTA Y UN MIL OCHOCIENTOS CUARENTA PESOS 22/100 M.N) 3.- EL 13 DE ABRIL 2018, SE LLEVÓ A CABO LA 1RA. SESIÓN ORDINARIA DEL COMITÉ TÉCNICO Y DE ADMINISTRACIÓN (FIDEICOMISO), 4.- SE LLEVÓ A CABO LA SEGUNDA SESIÓN ORDINARIA DEL COMITÉ TÉCNICO Y DE ADMINISTRACIÓN DEL FIDEICOMISO, EL 02 DE OCTUBRE DE 2018, 5.- SE LLEVÓ A CABO LA PRIMERA SESIÓN EXTRA ORDINARIA DEL COMITÉ TÉCNICO Y DE ADMINISTRACIÓN DEL FIDEICOMISO, EL 07 DE DICIEMBRE DE 2018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</si>
  <si>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$5,355,000.00   FECHA: 21/12/2000
OBSERVACIONES: 1.- SE GENERARON INTERESES BANCARIOS EN EL PERÍODO DE ENERO-DICIEMBRE, POR LA CANTIDAD DE $8,774,797.81 (OCHO MILLONES SETECIENTOS SETENTA Y CUATRO MIL SETECIENTOS NOVENTA Y SIETE PESOS 81/100 M.N) 2.- COMISIONES BANCARIAS POR LA ADMINISTRACIÓN EN EL PERÍODO DE ENERO-DICIEMBRE, POR UN IMPORTE DE $191,840.22 (CIENTO NOVENTA Y UN MIL OCHOCIENTOS CUARENTA PESOS 22/100 M.N) 3.- EL 13 DE ABRIL 2018, SE LLEVÓ A CABO LA 1RA. SESIÓN ORDINARIA DEL COMITÉ TÉCNICO Y DE ADMINISTRACIÓN (FIDEICOMISO), 4.- SE LLEVÓ A CABO LA SEGUNDA SESIÓN ORDINARIA DEL COMITÉ TÉCNICO Y DE ADMINISTRACIÓN DEL FIDEICOMISO, EL 02 DE OCTUBRE DE 2018, 5.- SE LLEVÓ A CABO LA PRIMERA SESIÓN EXTRA ORDINARIA DEL COMITÉ TÉCNICO Y DE ADMINISTRACIÓN DEL FIDEICOMISO, EL 07 DE DICIEMBRE DE 2018</t>
  </si>
  <si>
    <t>DESTINO: EL DESTINO DE LOS RECURSOS AL 4TO TRIMESTRE 2018 FUE PARA LO SIGUIENTE: . FORTALECIMIENTO DE LA INFRAESTRUCTURA DE DIVERSAS ÁREAS, ASÍ COMO PARA PROYECTOS DE INVESTIGACIÓN DEL CICESE $ 5,691,646.68 . BIOCOMBUSTIBLES A PARTIR DE MICROALGAS UTILIZANDO ENERGÍA SOLAR $300,000.00 . MEDICIÓN Y ANÁLISIS METOCÉANICO DEL GOLFO DE MÉXICO $ 3,259,867.97 . ESTUDIOS OCEANOGRÁFICOS DEL PACIFICO MEXICANO Y GOLFO DE CALIFORNIA $1,277,608.00 . FIDEICOMISO (INTERESES, HONORARIOS, INVERSIÓN) $ 80,040.00 . PAGO DE INCENTIVOS $ 2,836,839.00 . PAGO A PARTICIPANTES EN LOS PROYECTOS DE OTRAS INSTITUCIONES (METOCÉANICO) LA CANTIDAD DE $1,333,198.48 . CONSTRUCCIÓN DEL EDIFICIO DE OCEANOGRAFÍA FÍSICA $ 1,500,000.00 . APOYO A LOS PROYECTOS DE INVESTIGACIÓN DEL GRUPO CANEK $14,500,000.00 . ESTUDIO DE LINEA BASE AMBIENTAL $10,950,000.00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</si>
  <si>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MENOS LOS HONORARIOS A LA FIDUCIARIA Y EL APOYO OTORGADO A PROYECTOS ESPECIFICOS AUTORIZADOS AL 4TO. TRIM DE 2018, RESULTANDO UNA DISPONIBILIDAD DE $75,414,481.62</t>
  </si>
  <si>
    <t>DESTINO: DE ACUERDO CON EL REGLAMENTO VIGENTE DE LA PRESTACIÓN DE FONDO DE AHORRO SE DESTINARÁ PARA EL OTORGAMIENTO DE PRÉSTAMOS Y RETIROS A LAS SOLICITUDES DE LOS EMPLEADOS INTERESADOS.
CUMPLIMIENTO DE LA MISIÓN:
SE OPERARON EL 100% DE LAS 714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</si>
  <si>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APOYOS PARA LA INVESTIGACIÓN CIENTIFICA Y TECNOLÓGICA DEL ESTADO DE AGUASCALIENTES.
CUMPLIMIENTO DE LA MISIÓN:
AL 31 DE DIOEMBRE DE 2018, YA ESTAN DEFINIDOS LOS PROYECTOS DE LAS CONVOCATORIAS 2017-01 Y 2017-02, INCLUSIVE YA SE ENTREGARON LAS PRIMERAS MINISTRACIONES.</t>
  </si>
  <si>
    <t>APORTACIÓN INICIAL:   MONTO: $5,000,000.00   FECHA: 12/04/2002
OBSERVACIONES: EL CONACYT Y EL GOBIERNO DEL ESTADO DE AGUASCALIENTES SON FIDEICOMITENTES. LA INFORMACIÓN SE REPORTA CON BASE EN LAS CIFRAS QUE REFLEJAN LOS ESTADOS FINANCIEROS AL CIERRE DEL MES DE DICIEMBRE DE 2018.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</si>
  <si>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29/10/2001
OBSERVACIONES: EL CONACYT Y EL GOBIERNO DEL ESTADO DE BAJA CALIFORNIA SON FIDEICOMITENTES DEL FIDEICOMISO. EL ACTUAL REPORTE SE EFECTÚA CON BASE EN LAS CIFRAS QUE REFLEJAN LOS ESTADOS FINANCIEROS DEL FONDO AL CIERRE DEL MES DE DICIEMBRE DE 2018.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</si>
  <si>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$8,000,000.00   FECHA: 01/03/2002
OBSERVACIONES: LA INFORMACIÓN FINANCIERA SE REPORTA CON BASE EN LAS CIFRAS QUE REFLEJAN LOS ESTADOS FINANCIEROS DEL FONDO AL MES DE SEPTIEMBRE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</si>
  <si>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TECNOLOGICA EN EL ESTADO DE CHIAPAS
CUMPLIMIENTO DE LA MISIÓN:
SE CUMPLIERON CON LAS METAS PROGRAMADAS CORRESPONDIENTE A LAS MINISTRACIONES OTORGADAS DURANTE EL PERIODO QUE SE INFORMA PARA EL DESARROLLO DE PROYECTOS.</t>
  </si>
  <si>
    <t>APORTACIÓN INICIAL:   MONTO: $2,000,000.00   FECHA: 07/03/2002
OBSERVACIONES: EL CONACYT Y EL GOBIERNO DEL ESTADO DE CHIAPAS PARTICIPAN COMO FIDEICOMITENTES DEL FONDO. LA INFORMACIÓN SE REPORTA CON BASE EN LAS CIFRAS QUE REFLEJAN LOS ESTADOS FINANCIEROS DEL FONDO AL CIERRE DEL MES DE DICIEMBRE DE 2018. EL PATRIMONIO DEL FONDO SE INTEGRA POR EL ACTIVO TOTAL MENOS EL PASIVO CIRCULANTE.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</si>
  <si>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07/03/2002
OBSERVACIONES: LA INFORMACIÓN SE REPORTA CON BASE EN LAS CIFRAS QUE REFLEJAN LOS ESTADOS FINANCIEROS DEL FONDO AL CIERRE DE DICIEMBRE DE 2018.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</si>
  <si>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17/12/2001
OBSERVACIONES: EL CONACYT Y EL GOBIERNO DEL ESTADO PARTICIPAN COMO FIDEICOMITENTES DEL FONDO. LA INFORMACIÓN SE REPORTA CON BASE EN LAS CIFRAS QUE REFLEJAN LOS ESTADOS FINANCIEROS DEL FONDO AL MES DE DICIEMBRE DE 2018. EL PATRIMONIO SE COMPONE DE PATRIMONIO TEMPORALMENTE RESTRINGIDO Y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</si>
  <si>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17/12/2001
OBSERVACIONES: EL CONACYT Y EL GOBIERNO DEL ESTADO DE GUERRERO PARTICIPAN COMO FIDEICOMITENTES DEL FONDO.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</si>
  <si>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   FECHA: 11/01/2002
OBSERVACIONES: EL CONACYT Y EL GOBIERNO DEL ESTADO DE HIDALGO PARTICIPAN COMO FIDEICOMITENTES EN EL FONDO. LA INFORMACIÓN SE REPORTA CON BASE EN LAS CIFRAS QUE REFLEJAN LOS ESTADOS FINANCIEROS DEL FONDO AL CIERRE DE DICIEMBRE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</si>
  <si>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(O SECTOR, EN SU CASO) DE 2018
CUMPLIMIENTO DE LA MISIÓN:
DURANTE EL PERIODO QUE SE INFORMA HAN APORTADO 42,000,000.00 MILLONES DE PESOS Y SE HAN APROBADO 235,115,809.99 MILLONES DE PESOS PARA EL DESARROLLO DE PROYECTOS.</t>
  </si>
  <si>
    <t>APORTACIÓN INICIAL:   MONTO: $8,847,952.20   FECHA: 01/03/2002
OBSERVACIONES: EL CONACYT Y EL GOBIERNO DEL ESTADO DE NUEVO LEÓN PARTICIPAN COMO FIDEICOMITENTES EN EL FONDO. LA INFORMACIÓN FINANCIERA SE REPORTA CON BASE EN LAS CIFRAS QUE REFLEJAN LOS ESTADOS FINANCIEROS DEL FONDO A DICIEMBRE DE 2018.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</si>
  <si>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PUEBLA PARTICIPAN COMO FIDEICOMITENTES EN EL FONDO. LA INFORMACIÓN SE REPORTA CON BASE EN LAS CIFRAS QUE REFLEJAN LOS ESTADOS FINANCIEROS DEL FONDO AL CIERRE DEL MES DE DICIEMBRE DE 2018. AL INICIO DEL EJERCICIO 2018 PRESENTO UN SALDO POR PAGAR A ACREDORES POR $30,568.24, LOS CUALES A LA FECHA HAN SIDO CUBIERTOS EN SU TOTALIDAD DE ACUERDO A LAS CONDICIONES ESPECIFICADAS EN LOS CONTRATOS CORRESPONDIENTES.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</si>
  <si>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EL FOMENTO A LA INVESTIGACION CIENTIFICA Y TECNOLOGICA DEL ESTADO (UNIVERSIDADES, CENTROS DE INVESTIGACION Y EMPRESAS CON RENIECYT) DE QUINTANA ROO
CUMPLIMIENTO DE LA MISIÓN:
SE TIENEN RESTRINGIDOS RECURSOS POR LA CANTIDAD DE $36MDP PESOS PARA CONVOCATORIAS 2018 01,03,,04 Y 05 SE FORMALIZARON RECURSOS DE LA CONVOCATORIA 2018-02 Y SE MINISTRARON RECURSOS A PROYECTOS POR $41'403,974.04</t>
  </si>
  <si>
    <t>APORTACIÓN INICIAL:   MONTO: $3,000,000.00   FECHA: 14/12/2001
OBSERVACIONES: EL CONACYT Y EL GOBIERNO DEL ESTADO DE QUINTANA ROO PARTICIPAN COMO FIDEICOMITENTES DEL FONDO. LA INFORMACIÓN FINANCIERA SE REPORTA CON BASE EN LAS CIFRAS QUE REFLEJAN LOS ESTADOS FINANCIEROS DEL FONDO A DICIEMBRE 2018.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</si>
  <si>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APOYAR LA REALIZACIÓN DE PROYECTOS CIENTÍFICOS, TECNOLÓGICOS Y DE INNOVACIÓN QUE RESPONDAN A PRIORIDADES ESTABLECIDAS POR EL GOBIERNO DEL ESTADO, PARA ATENDER PROBLEMAS, NECESIDADES U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CUMPLIMIENTO DE LA MISIÓN:
EN EL 4° TRIMESTRE 2018 SE APROBÓ LA ASIGNACIÓN DE RECURSOS A LAS PROPUESTAS: SLP 2018-08-01-128987 Y 2018-09-01-130094, EN EL ESTADO DE SAN LUIS POTOSÍ. ASÍ MISMO, SE PERCIBIERON RECURSOS DE GOBIERNO DEL ESTADO.</t>
  </si>
  <si>
    <t>APORTACIÓN INICIAL:   MONTO: $6,000,000.00   FECHA: 01/03/2002
OBSERVACIONES: LA INFORMACIÓN SE REPORTA CON BASE EN LAS CIFRAS QUE REFLEJAN LOS ESTADOS FINANCIEROS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</si>
  <si>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02/04/2002
OBSERVACIONES: EL CONACYT Y EL GOBIERNO DEL ESTADO DE SONORA PARTICIPAN COMO FIDEICOMITENTES EN EL FONDO.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</si>
  <si>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SE APROBARON EN CTA 2 PROYECTOS DE LA CONVOCATORIA 2016/01 POR UN IMPORTE DE $ 4,814,315.00 PROXIMOS A FIRMA DEL CONVENIO.
CUMPLIMIENTO DE LA MISIÓN:
SIN ACTUALIZACIÓN DE DATOS.</t>
  </si>
  <si>
    <t>APORTACIÓN INICIAL:   MONTO: $3,500,000.00   FECHA: 19/12/2001
OBSERVACIONES: EL CONACYT Y EL GOBIERNO DEL ESTADO DE TAMAULIPAS PARTICIPAN COMO FIDEICOMITENTES EN EL FONDO. LA INFORMACIÓN FINANCIERA SE REPORTA CON BASE EN LAS CIFRAS QUE REFLEJAN LOS ESTADOS FINANCIEROS DEL FONDO AL CIERRE DE DICIMBRE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</si>
  <si>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ZACATECAS EN SUS SECTORES PRIORITARIOS: MINERÍA, AGROINDUSTRIA ALIMENTARIA, TICS, MANUFACTURA AVANZADA Y ENERGIAS RENOVABLES.
CUMPLIMIENTO DE LA MISIÓN:
DURANTE EL PERIODO QUE SE INFORMA SE LLEVARON A CABO LA PRIMERA REUNIÓN EXTRAORDINARIA 2018 EL DIA 24 DE OCTUBRE Y LA SEGUNDA REUNIÓN ORDINARIA EL DÍA 22 DE NOVIEMBRE; SE FORMALIZARON LOS PROYECTOS ZAC-2018-01-01-81557 POR UN IMPORTE DE $75'000,000.00, ZAC-2018-02-02-86979 POR UN IMPORTE DE $90'000,000.00 , ZAC-2018-05-01-125266 POR UN IMPORTE DE $999,999.96 Y ZAC-2018-06-01-130135 POR UN IMPORTE DE $5'000,000.00.</t>
  </si>
  <si>
    <t>APORTACIÓN INICIAL:   MONTO: $3,000,000.00   FECHA: 02/04/2002
OBSERVACIONES: EL CONACYT Y EL GOBIERNO DEL ESTADO DE ZACATECAS PARTICIPAN COMO FIDEICOMITENTES EN EL FONDO.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</si>
  <si>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$7,300,000.00   FECHA: 24/07/2002
OBSERVACIONES: EL CONACYT Y EL GOBIERNO DEL ESTADO DE NAYARIT PARTICIPAN COMO FIDEICOMITENTES EN EL FONDO. LA INFORMACIÓN SE REPORTA CON BASE A LAS CIFRAS QUE REFLEJAN LOS ESTADOS DE CUENTA DEL FONDO CON LA FIDUCIARIA AL CIERRE DE DICIEMBRE 2018 Y DE LAS CUENTAS OPERATIVAS AL CIERRE DE DICIEMBRE 2017 Y DICIEMBRE 2018.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</si>
  <si>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CIENTÍFICA Y TECNOLÓGICA DEL ESTADO DE BAJA CALIFORNIA SUR.
CUMPLIMIENTO DE LA MISIÓN:
DURANTE EL PERIODO QUE SE INFORMA HAN MINISTRADO $ 38,862,093.87 MILLONES DE PESOS Y SE HAN APROBADO $47,283,431.37 MILLONES DE PESOS PARA EL DESARROLLO DE PROYECTOS.</t>
  </si>
  <si>
    <t>APORTACIÓN INICIAL:   MONTO: $1,500,000.00   FECHA: 24/07/2002
OBSERVACIONES: EL CONACYT Y EL GOBIERNO DEL ESTADO PARTICIPAN COMO FIDEICOMITENTES DEL FONDO. LA INFORMACIÓN SE REPORTA CON BASE EN LAS CIFRAS QUE REFLEJAN LOS ESTADOS FINANCIEROS DEL FONDO AL CIERRE DE DICIEMBRE DE 2018. ALGUNOS DE LOS DATOS ADMINISTRATIVOS, NO FUERON ACTUALIZADOS POR EL SECRETARIO ADMINISTRATIVO DEL FONDO.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</si>
  <si>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DESTINO: APOYOS PARA LA INVESTIGACIÓN CIENTÍFICA Y TECNOLÓGICA DEL ESTADO Y GASTO OPERATIVO.
CUMPLIMIENTO DE LA MISIÓN:
DURANTE EL PERÍODO QUE SE INFORMA NO SE HAN RECIBIDO APORTACIONES.</t>
  </si>
  <si>
    <t>APORTACIÓN INICIAL:   MONTO: $6,600,000.00   FECHA: 27/08/2002
OBSERVACIONES: EL CONACYT Y EL GOBIERNO DEL ESTADO DE TABASCO PARTICIPAN COMO FIDEICOMITENTES EN EL FONDO. LA INFORMACIÓN SE REPORTA CON BASE EN LAS CIFRAS QUE REFLEJAN LOS ESTADOS FINANCIEROS DEL FONDO AL CIERRE DEL MES DE DICIEMBRE DE 2018. TODOS LOS RECURSOS QUE INTEGRAN EL PATRIMONIO SE ENCUENTRAN EN LAS CUENTAS BANCARIAS DEL FONDO Y DE LA FIDUCIARIA.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</si>
  <si>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RECURSOS DESTINADOS PARA EL FOMENTO A LA INVESTIGACION CIENTIFICA Y TECNOLOGICA DEL ESTADO DEL ESTADO DE YUCATAN. (UNIVERSIDADES, CENTROS DE INV. Y EMPRESAS CON RENIECYT)
CUMPLIMIENTO DE LA MISIÓN:
EJERCICIO DE 2018, SE FORMALIZARON LOS RECURSOS DE LAS CONVOCATORIAS 2017: 01,02,03, Y 2018-01,02,03,04 Y 05 Y SE TIENEN RECURSOS MINISTRADOS A PROYECTOS POR UN MONTO DE $29,971,507.49 PESOS.</t>
  </si>
  <si>
    <t>APORTACIÓN INICIAL:   MONTO: $3,000,000.00   FECHA: 24/10/2002
OBSERVACIONES: EL CONACYT Y EL GOBIERNO DEL ESTADO DE YUCATAN PARTICIPAN COMO FIDEICOMITENTES EN EL FONDO. LA INFORMACIÓN SE REPORTA CON BASE EN LAS CIFRAS QUE REFLEJAN LOS ESTADOS FINANCIEROS DEL FONDO AL MES DE DICIEMBRE DE 2018. PATRIMONIO INTEGRADO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</si>
  <si>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MORELOS ASI COMO PARA EL GASTO OPERATIVO DEL FIDEICOMISO.
CUMPLIMIENTO DE LA MISIÓN:
DURANTE EL PERIODO QUE SE INFORMA HAN APORTADO $0.00 MILLONES DE PESOS PARA EL DESARROLLO DE PROYECTOS CIFRAS A MARZO.</t>
  </si>
  <si>
    <t>APORTACIÓN INICIAL:   MONTO: $2,000,000.00   FECHA: 25/11/2002
OBSERVACIONES: EL CONACYT Y EL GOBIERNO DEL ESTADO DE MORELOS PARTICIPAN COMO FIDEICOMITENTES EN EL FONDO. LA INFORMACIÓN SE REPORTA CON BASE EN LAS CIFRAS QUE REFLEJAN LOS ESTADOS FINANCIEROS DEL FONDO AL CIERRE DEL MES DE DICIEMBRE DE 2018. DURANTE ESTE EJERCICIO NO HAN EXISTIDO APORTACIONES POR PARTE DE LOS FIDEICOMITENTES, SE HA OPERADO CON LOS REMANENTES DE EJERCICIOS ANTERIORES Y LOS RENDIMIENTOS GENERADOS. ACTUALMENTE NO HAY SECRETARIO ADMINISTRATIVO DEL FONDO, EL GOBIERNO DEL ESTADO NO HA DESIGNADO A ALGUIEN.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</si>
  <si>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10/12/2002
OBSERVACIONES: LA INFORMACIÓN SE REPORTA CON BASE EN LAS CIFRAS QUE REFLEJAN LOS ESTADOS FINANCIEROS AL CIERRE DEL MES DE DICIEMBRE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</si>
  <si>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EL DESTINO DE LOS RECURSOS SE ENCUENTRAN PARA CUMPLIR CON LOS COMPROMISOS CREADOS POR EL FONDO Y EMIITIR NUEVAS CONVOCATORIAS. DE LA CONVOCATORIAS DEL 2018, SE FORMALIZARON 4 PROYECTOS POR LA CANTIDAD DE $ 72,000,000.00, DE LOS CUALES SE HAN MINISTRADO $ 9,550,000.00
CUMPLIMIENTO DE LA MISIÓN:
LOS EGRESOS ACUMULADOS SE INTEGRAN POR: RECURSOS MINISTRADOS EN EL PERIODO $ 66,903,000.00 GASTOS DE OPERACIÓN Y CUENTAS E IMPUESTOS POR PAGAR DEL EJERCICIO 2017 $ 1,815,954.25</t>
  </si>
  <si>
    <t>APORTACIÓN INICIAL:   MONTO: $5,000,000.00   FECHA: 16/12/2002
OBSERVACIONES: EL CONACYT Y EL GOBIERNO DEL ESTADO DE QUERÉTARO PARTICIPAN COMO FIDECOMITENTES DEL FONDO.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</si>
  <si>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(1ERA. MIN. JAL-2016-01-02-279011 $3,827,232.00) - (1ERA. MIN. JAL-2016-01-01-279040 $2,891,000.00) - (2DA. MIN. 2014-01-250264 $19,778,900.00) - (1ERA. MIN. JAL-2016-02-01-278983 $2,796,513.00) - (AMPLIACIÓN PRESUP. PROYECTO 2015-01-260600 $10,000,000.00) - (2DA. MIN. JAL-2015-03-01-272478 $39,537,500.00) - (1ERA. MIN. JAL-2017-04-01-291524 $1,687,383.00) - (1 ERA. MIN. JAL-2017-01-01-291274 $6,878,790.00) - (JAL-2017-05-01-293007 $18,002,412.00) - (JAL-2017-06-01-6104 $19,387,250.00) - (JAL-2017-07-01-292640 $59,998,600.00)
CUMPLIMIENTO DE LA MISIÓN:
DURANTE EL PERIODO QUE SE INFORMA, EL GOBIERNO DEL ESTADO DE JALISCO APORTO $20,000,000.00 Y SE RECIBIO APORTACIÓN DE CONACYT POR $40,000,000.00 CORRESPONDIENTES AL PERIODO 2018.</t>
  </si>
  <si>
    <t>APORTACIÓN INICIAL:   MONTO: $1,000,000.00   FECHA: 06/06/2003
OBSERVACIONES: EL CONACYT Y EL GOBIERNO DEL ESTADO DE JALISCO PARTICIPAN COMO FIDEICOMITENTES EN EL FONDO.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</si>
  <si>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FOMENTO A LA INVESTIGACION CIENTIFICA Y TECNOLOGICA DEL ESTADO DE CAMPECHE. ( UNIVERSIDAD, Y CENTROS DE INVESTIGACIÓN Y EMPRESAS CON RENIECYT).
CUMPLIMIENTO DE LA MISIÓN:
EN EL EJERCICIO DE 2018, SE REALIZARON TAREAS DE APOYO Y SEGUIMIENTO A LOS PROYECTOS VIGENTES, SE RESTRINGIERON RECURSOS PARA CONVOCATORIAS 2018,01,02 Y 03 Y FALTAN RECURSOS POR MINISTRAR A PROYECTOS POR LA CANTIDAD DE $2'970,000.00 PESOS</t>
  </si>
  <si>
    <t>APORTACIÓN INICIAL:   MONTO: $2,200,000.00   FECHA: 19/12/2002
OBSERVACIONES: EL CONACYT Y EL GOBIERNO DEL ESTADO DE CAMPECHE PARTICIPAN COMO FIDEICOMITENTES EN EL FONDO. LA INFORMACIÓN SE REPORTA CON BASE EN LAS CIFRAS QUE REFLEJAN LOS ESTADOS FINANCIEROS DEL FONDO AL CIERRE DEL MES DE DICIEMBRE 2018. PATRIMONIO COMPUESTO POR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</si>
  <si>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COLIMA.
CUMPLIMIENTO DE LA MISIÓN:
DURANTE EL PERIODO QUE SE INFORMA NO SE HAN REALIZADO MINISTRACIONES A PROYECTOS, ASÍ COMO TAMPOCO SE HAN DECLARADO ACUERDOS.</t>
  </si>
  <si>
    <t>APORTACIÓN INICIAL:   MONTO: $3,000,000.00   FECHA: 16/10/2003
OBSERVACIONES: EL CONACYT Y EL GOBIERNO DEL ESTADO DE COLIMA PARTICIPAN COMO FIDEICOMITENTES EN EL FONDO. LA INFORMACIÓN SE REPORTA CON BASE EN LAS CIFRAS QUE REFLEJAN LOS ESTADOS FINANCIEROS DEL FONDO AL CIERRE DEL MES DE DICIEMBRE DE 2018. EL PATRIMONIO SE COMPONE DE TEMPORALMENTE RESTRINGIDO Y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</si>
  <si>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MUNICIPIO DE CIUDAD JUÁREZ.
CUMPLIMIENTO DE LA MISIÓN:
DURANTE EL PERIODO QUE SE INFORMA , NO SE RECIBIO NI SE OTORGO MINISTRACIÓN A SUJETOS DE APOYO.</t>
  </si>
  <si>
    <t>APORTACIÓN INICIAL:   MONTO: $5,000,000.00   FECHA: 25/07/2003
OBSERVACIONES: EL CONACYT Y EL GOBIERNO MUNICIPAL DE CIUDAD JUÁREZ PARTICIPAN COMO FIDEICOMITENTES EN EL FONDO. LA INFORMACIÓN SE REPORTA CON BASE EN LAS CIFRAS QUE REFLEJAN LOS ESTADOS FINANCIEROS DEL FONDO AL CIERRE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</si>
  <si>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25/02/2004
OBSERVACIONES: EL CONACYT Y EL GOBIERNO DEL ESTADO DE SINALOA PARTICIPAN COMO FIDEICOMITENTES EN EL FONDO. LA INFORMACIÓN SE REPORTA CON BASE EN LAS CIFRAS QUE REFLEJAN LOS ESTADOS FINANCIEROS DEL FONDO Y EL FORMATO ADMINISTRATIVO AL CIERRE DEL MES DE DICIEMBRE DE 2018. EL PATRIMONIO SE COMPONE POR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</si>
  <si>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INVESTIGACIÓN CIENTÍFICA Y EL DESARROLLO TECNOLÓGICO DEL ESTADO DE MÉXICO.
CUMPLIMIENTO DE LA MISIÓN:
DURANTE EL PERIODO SE INFORMA QUE NO SE HAN RECIBIDO APORTACIONES Y NO SE HAN ENTREGADO RECURSOS.</t>
  </si>
  <si>
    <t>APORTACIÓN INICIAL:   MONTO: $3,700,000.00   FECHA: 20/10/2004
OBSERVACIONES: EL CONACYT Y EL GOBIERNO DEL ESTADO DE MEXICO PARTICIPAN COMO FIDEICOMITENTES EN EL FONDO. LA INFORMACIÓN SE REPORTA CON BASE EN LAS CIFRAS QUE REFLEJAN LOS ESTADOS FINANCIEROS DEL FONDO AL CIERRE DEL MES DE DICIEMBRE DE 2018. LOS ESTADOS FINANCIEROS ESTAN DICTAMINADOS HASTA EL EJERCICIO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</si>
  <si>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05/09/2005
OBSERVACIONES: EL CONACYT Y EL GOBIERNO DEL ESTADO DE CHIHUAHUA PARICIPAN COMO FIDEICOMITENTES EN EL FONDO. LA INFORMACIÓN FINANCIERA SE REPORTA CON BASE EN LAS CIFRAS QUE REFLEJAN LOS ESTADOS FINANCIEROS DEL FONDO AL MES DE DICIEMBRE DE 2018.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</si>
  <si>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CIENTIFICA Y TECNOLOGICA DEL ESTADO DE VERACRUZ.
CUMPLIMIENTO DE LA MISIÓN:
DURANTE EL PERIODO QUE SE REPORTA SE REALIZARON MINISTRACIONES A PROYECTOS DE INVESTIGACIÓN DEL ESTADO DE VERACRUZ.</t>
  </si>
  <si>
    <t>APORTACIÓN INICIAL:   MONTO: $25,000,000.00   FECHA: 27/09/2005
OBSERVACIONES: EL CONACYT Y EL GOBIERNO DEL ESTADO DE VERACRUZ PARTICIPAN COMO FIDEICOMITENTES EN EL FONDO. LA INFORMACIÓN FINANCIERA SE REPORTA CON BASE EN LAS CIFRAS QUE REFLEJAN LOS ESTADOS FINANCIEROS DEL FONDO AL CIERRE DEL MES DE DICIEMBRE DE 2018. LAS CIFRAS PRESENTADAS INCLUYEN SALDOS DE LAS CUENTAS DE BANCOMER Y NAFINSA.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</si>
  <si>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DISTRITO FEDERAL.
CUMPLIMIENTO DE LA MISIÓN:
DURANTE EL PERIODO QUE SE INFORMA SE HAN ENTREGADO RECURSOS POR $238,492,856.63 PARA EL DESARROLLO DE PROYECTOS.</t>
  </si>
  <si>
    <t>APORTACIÓN INICIAL:   MONTO: $15,000,000.00   FECHA: 08/10/2007
OBSERVACIONES: EL CONACYT Y EL GOBIERNO DEL DISTRITO FEDERAL SON FIDEICOMITENTES.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</si>
  <si>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OAXACA.
CUMPLIMIENTO DE LA MISIÓN:
SE ESTÁN APOYANDO ACTUALMENTE EL DESARROLLO DE TRES PROYECTOS LOS CUALES SON: "TALLERES CMO-BIRS, INVESTIGACIÓN Y ENSEÑANZA DE LAS MATEMÁTICAS", “CONSTRUCCIÓN CASA MATEMÁTICAS OAXACA" Y "DESARROLLO DE UN MODELO DE CENTRO DE INNOVACIÓN Y NEGOCIOS PARA EL SECTOR AGROINDUSTRIAL DE OAXACA, ETAPA DE PRUEBA" LOS DOS PRIMEROS A CARGO DE LA UNIVERSIDAD AUTÓNOMA DE MÉXICO Y EL TERCERO A CARGO DEL CIATEQ, A.C. CENTRO DE TECNOLOGÍA AVANZADA, TERMINADO LOS TRES PROYECTOS EN EL AÑO 2019.</t>
  </si>
  <si>
    <t>APORTACIÓN INICIAL:   MONTO: $14,000,000.00   FECHA: 29/09/2008
OBSERVACIONES: FONDO MIXTO CONACYT - GOBIERNO DEL ESTADO DE OAXACA. LA INFORMACIÓN SE REPORTA CON BASE EN LAS CIFRAS QUE REFLEJAN LOS ESTADOS FINANCIEROS DEL FONDO AL CIERRE DEL MES DE DICIEMBRE DE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</si>
  <si>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$4,200,000.00   FECHA: 26/03/2012
OBSERVACIONES: LA INFORMACIÓN SE REPORTA CON BASE EN LAS CIFRAS QUE REFLEJAN LOS ESTADOS DE CUENTA DE LA FIDUCIARIA DEL FONDO AL MES DE DICIEMBRE 2018 Y DE LA CUENTA OPERATIVA AL CIERRE DEL MES DE AGOSTO 2018.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</si>
  <si>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LOS INGRESOS POR 1,736.76 CORRESPONDEN A INTERESES AL 31 DE DICIEMBRE POR RENDIMIENTOS.
CUMPLIMIENTO DE LA MISIÓN:
LA SEDE DE INFOTEC EN AGUASCALIENTES SE ENCUENTRA EN OPERACION, EL CENTRO DE DATOS Y EL CENTRO DE INVESTIGACION Y DOCENCIA.</t>
  </si>
  <si>
    <t>APORTACIÓN INICIAL:   MONTO: $19,163,645.00   FECHA: 20/12/2012
OBSERVACIONES: INFORMACIÓN OBTENIDA DEL ESTADO DE CUENTA AL 31 DE DICIEMBRE DE 2018 EMITIDO POR LA FIDUCIARIA; ASÍ COMO DE LOS ESTADOS DE SITUACIÓN FINANCIERA DEL FIDEICOMISO DENOMINADO "FONDO DE INVESTIGACIÓN CIENTÍFICA Y DESARROLLO TECNOLÓGICO DEL CENTRO PÚBLICO DE INVESTIGACIÓN" AL MISMO PERIODO EMITIDOS POR INFOTEC COMO FIDEICOMITENTE.</t>
  </si>
  <si>
    <t>DESTINO: EN EL PERIODO QUE SE REPORTA, SE REALIZARON PAGOS DE SERVICIOS DE ACUERDOS EN EJECUCIÓN, AUTORIZADOS POR EL COMITÉ TÉCNICO DEL FIDEICOMISO.
CUMPLIMIENTO DE LA MISIÓN:
RECIBIR LOS RECURSOS CORRESPONDIENTES A LOS INGRESOS EXCEDENTES GENERADOS POR LA CRE, HASTA POR EL LIMITE ESTABLECIDO PARA DESTINARLOS EN POSTERIORES EJERCICIOS FISCALES. A FIN DE CUBRIR LOS GASTOS NECESARIOS PARA CUMPLIR CON LAS FUNCIONES DE LA CRE, RESPETANDO LOS PRINCIPIOS A QUE HACE REFERENCIA EL ARTICULO 134 DE LA CONSTITUCIÓN.</t>
  </si>
  <si>
    <t>APORTACIÓN INICIAL:   MONTO: $302,157,360.00   FECHA: 22/12/2015
OBSERVACIONES: AL PERIODO SE REPORTA EL PATRIMONIO CONTABLE AL FINAL DEL EJERCICIO 2017, LO COMPONE EL SALDO NETO EN LA CUENTA DE INVERSIÓN EN LA TESORERÍA DE LA FEDERACIÓN, SIN DESCONTAR COMPROMISOS DE PAGO POR ACUERDOS EN EJECUCIÓN AUTORIZADOS POR EL COMITÉ TÉCNICO DEL FIDEICOMISO. POR OTRA PARTE, SE INFORMA QUE SE CUENTA CON APORTACIÓN AL FIDEICOMISO POR 161,771,263.00, COMO SE INDICA EN LA CUENTA POR LIQUIDAR CERTIFICADA 1173 DEL 31 DE DICIEMBRE DE 2018, CANTIDAD QUE SE VERÁ REFLEJADA EN EL MES ENERO DE 2019, YA QUE FUE ABONADA A LA CUENTA DEL FIDUCIARIO EL 15 DE ENERO DE 2019.</t>
  </si>
  <si>
    <t>DESTINO: AL CUARTO TRIMESTRE DE 2018, EL TOTAL DE EGRESOS DEL FONDO DE AYUDA, ASISTENCIA Y REPARACIÓN INTEGRAL ASCENDIÓ A $1,004,870,468.32, DE LOS CUALES $999,463,909.40 SE DESTINARON AL PAGO DE RECURSOS DE AYUDA Y DE COMPENSACIONES COMO PARTE DE LA REPARACIÓN INTEGRAL; $5,357,737.44 AL PAGO DE HONORARIOS FIDUCIARIOS; Y $48,821.48 AL PAGO DE COMISIONES BANCARIAS.
CUMPLIMIENTO DE LA MISIÓN:
DURANTE EL CUARTO TRIMESTRE DE 2018, SE ATENDIERON 4,109 DETERMINACIONES Y DICTÁMENES POR CONCEPTO DE RECURSOS DE AYUDA Y DE COMPENSACIONES COMO PARTE DE LA REPARACIÓN INTEGRAL, A FAVOR DE 2,414 PERSONAS VÍCTIMAS, HABIÉNDOSE EJERCIDO RECURSOS DEL FONDO DE AYUDA, ASISTENCIA Y REPARACIÓN INTEGRAL POR $146,481,136.76</t>
  </si>
  <si>
    <t>APORTACIÓN INICIAL:   MONTO: $500,000.00   FECHA: 01/12/2014
OBSERVACIONES: EL FIDEICOMISO NO CUENTA CON COMITÉ TÉCNICO. LOS ESTADOS FINANCIEROS INCLUYEN LA PROVISIÓN DE HONORARIOS FIDUCIARIOS CORRESPONDIENTE AL MES DE DICIEMBRE 2018.</t>
  </si>
  <si>
    <t>DESTINO: LOS RECURSOS PÚBLICOS FEDERALES, EN EL CUARTO TRIMESTRE DEL 2018,SE APLICARON AL PAGO DE HONORARIOS FIDUCIARIOS, ENTERO DE IMPUESTOS Y SERVICIOS PROFESIONALES.
CUMPLIMIENTO DE LA MISIÓN:
SE HA CUMPLIDO LA MISIÓN Y FINES DEL FIDEICOMISO, ASÍ COMO LAS ACCIONES RELATIVAS A LA EXTINCIÓN DEL MISMO, CONTINUANDOSE CON LOS TRÁMITES DE EJECUCIÓN DE LAS SENTENCIAS DEL 25 DE MAYO DEL 2009 Y DEL 22 DE NOVIEMBRE DE 2007, DICTADAS EN CONTRA DE LA EMPRESA TRIBASA.</t>
  </si>
  <si>
    <t>APORTACIÓN INICIAL:   MONTO: $30,000,000.00   FECHA: 27/04/1993
OBSERVACIONES: EL MONTO DE LOS RECURSOS QUE SE REPORTAN SE DERIVAN DE LOS RENDIMIENTOS OBTENIDOS A PARTIR DE RECURSOS PÚBLICOS FEDERALES, YA QUE ESTE FIDEICOMISO NO RECIBIÓ APORTACIONES DE RECURSOS PÚBLICOS FEDERALES EN EL 2018. LA DISPONIBILIDAD POR $45,200,847.40 CORRESPONDEN A LAS REPORTADAS POR LA INSTITUCIÓN FIDUCIARIA BANOBRAS AL 31/12/2018 (CIFRAS PRELIMINARES)</t>
  </si>
  <si>
    <t>DESTINO: AL CUARTO TRIMESTRE DEL EJERCICIO FISCAL 2018 NO SE HAN APORTADO RECURSOS PUBLICOS FEDERALES A ESTE FIDEICOMISO
CUMPLIMIENTO DE LA MISIÓN:
LA MISIÓN Y FINES PARA LOS CUALES FUE CREADO EL FIDEICOMISO, SE HAN CUMPLIDO A CABALIDAD, LLEVANDOSE A CABO LAS ACTIVIDADES CULTURALES Y DE ADMINISTRACIÓN Y MANTENIMIENTO DE LOS INMUEBLES CORRESPONDIENTES A LOS DOS IMPORTANTES MUSEOS, ASÍ COMO DE LAS OBRAS DE ARTE QUE ALBERGAN, CONSIDERADAS PATRIMONIO ARTÍSTICO Y CULTURAL DE LA NACIÓN Y QUE TIENE BAJO SU CUSTODIA EL FIDEICOMISO.</t>
  </si>
  <si>
    <t>APORTACIÓN INICIAL:   MONTO: $645,500.00   FECHA: 25/09/1958
OBSERVACIONES: LA DISPONIBILIDAD CORRESPONDE A LO REPORTADO POR LA FIDUCIARIA BANCO DE MÉXICO. AL CUARTO TRIMESTRE DEL EJERCICIO FISCAL 2018, NO SE HAN APORTADO RECURSOS PUBLICOS FEDERALES A ESTE FIDEICOMISO.</t>
  </si>
  <si>
    <t>DESTINO: AL CUARTO TRIMESTRE DEL EJERCICIO FISCAL 2018 NO SE HAN APORTADO RECURSOS PÚBLICOS FEDERALES A ESTE FIDEICOMISO.
CUMPLIMIENTO DE LA MISIÓN:
LA MISIÓN Y FINES DE ESTE FIDEICOMISO, SE HAN CUMPLIDO CABALMENTE, LLEVANDOSE A CABO LAS ACTIVIDADES CULTURALES Y DE ADMINISTRACIÓN Y MANTENIMIENTO DEL CENTRO CULTURAL ISIDRO FABELA, DE LA BIBLIOTECA, PINACOTECA Y HEMEROTECA ASÍ COMO DEL ARCHIVO HISTÓRICO.</t>
  </si>
  <si>
    <t>APORTACIÓN INICIAL:   MONTO: $1,200,000.00   FECHA: 22/02/1980
OBSERVACIONES: LA DISPONIBILIDAD CORRESPONDE A LO REPORTADO POR LA FIDUCIARIA BANCO DE MÉXICO AL 31 DE DICIEMBRE DE 2018, LA CUAL ASCIENDE A 16,447,355.00. AL CUARTO TRIMESTRE DEL EJERCICIO FISCAL 2018. NO SE HAN APORTADO RECURSOS PÚBLICOS FEDERALES A ESTE FIDEICOMISO.</t>
  </si>
  <si>
    <t>DESTINO: LOS $106,175,685.94 CONSIDERA LA EXPROPIACIÓN DEL PROYECTO XOXOCOTLÁN OAXACA Y AL FINANCIAMIENTO DE LOS PROYECTOS AUTORIZADOS POR EL COMITE TECNICO CONFORME AL OBJETO Y FINES DEL FIDEICOMISO
CUMPLIMIENTO DE LA MISIÓN:
SE ENCUENTRAN OPERANDO CON NORMALIDAD EN EL FORTALECIMIENTO Y AMPLIACIÓN DE LA INFRAESTRUCTURA CULTURAL</t>
  </si>
  <si>
    <t>DESTINO: EL FIDEICOMISO SE CREA CON FUNDAMENTO EN EL ARTÍCULO 162. DE LA LEY FEDERAL DEL TRABAJO Y TIENE COMO OBJETO LA CREACIÓN DE UNA RESERVA FINANCIERA PARA EL PAGO DE PRIMA DE ANTIGÜEDAD A LOS TRABAJADORES DE EDUCAL.
CUMPLIMIENTO DE LA MISIÓN:
CON FUNDAMENTO EN LA CLÁUSULA QUINTA.- PAGOS CON CARGO AL PATRIMONIO, TERCER PÁRRAFO DEL CONTRATO DEL FIDEICOMISO NO. 204382, EN LOS MESES DE FEBRERO Y OCTUBRE DE 2018 SE SOLICITÓ EL REEMBOLSO DE $174,949.47 Y 215,935.72 RESPECTIVAMENTE, CON LO QUE SE CUBRIÓ EL PAGO DE PRIMAS DE ANTIGÜEDAD TRABAJADORES DE EDUCAL, MISMOS QUE FUERON RECUPERADOS DURANTE EL EJERCICIO 2018.</t>
  </si>
  <si>
    <t>APORTACIÓN INICIAL:   MONTO: $35,000,000.00   FECHA: 02/12/1997
OBSERVACIONES: EL SALDO FINAL DEL EJERCICIO FISCAL ANTERIOR: CORRESPONDE A LA DISPONIBILIDAD AL 31 DE DICIEMBRE DE 2017. EL IMPORTE DE LOS CONCEPTOS DE INGRESOS Y EGRESOS: CORRESPONDEN AL PERÍODO ENERO-DICIEMBRE 2018. EL MONTO DEL RUBRO "SALDO NETO DEL PERÍODO A INFORMAR": SE REFIERE A LA DISPONIBILIDAD FINAL AL 31 DE DICIEMBRE DE 2018.</t>
  </si>
  <si>
    <t>DESTINO: LA PROVISIÓN DE LAS APORTACIONES NECESARIAS PARA CUBRIR LOS COMPROMISOS CONTRAIDOS POR LA SELECCION DE 10 LARGOMETRAJES EN EL EJERCICIO 2018, LOS CUALES CONTRIBUYEN A LA META DEL FIDEICOMISO, ASÍ COMO LAS EROGACIONES REALIZADAS EN EL PERIODO CORRESPONDIENTES A MINISTRACIONES DE APOYOS OTORGADOS A PRODUCCIONES EN PROCESO, CONFORME A LOS CONTRATOS DE COPRODUCCION CORRESPONDIENTES; HONORARIOS NOTARIALES Y EL ENTERO DE LOS IMPUESTOS DEL PERIODO.
CUMPLIMIENTO DE LA MISIÓN:
EL FIDEICOMISO TIENE LA FINALIDAD DE FOMENTAR Y PROMOVER PERMANENTEMENTE LA INDUSTRIA CINEMATOGRÁFICA NACIONAL, AL PERIODO QUE SE INFORMA HA SELECCIONADO 10 PROYECTOS DE LARGOMETRAJE. LO ANTERIOR, A TRAVÉS DE LA INTEGRACIÓN DE UN SISTEMA DE APOYOS FINANCIEROS, DE GARANTÍA E INVERSIONES EN BENEFICIO DE LOS PRODUCTORES, DISTRIBUIDORES, COMERCIALIZADORES Y EXHIBIDORES DE PELÍCULAS MEXICANAS. CON LAS ACCIONES REALIZADAS SE HA CUMPLIDO CON SU MISIÓN.</t>
  </si>
  <si>
    <t>APORTACIÓN INICIAL:   MONTO: $30,000,000.00   FECHA: 22/08/2001
OBSERVACIONES: EL IMPORTE DEL SALDO DEL EJERCICIO FISCAL ANTERIOR: CORRESPONDE A LA DISPONIBILIDAD AL 31 DE DICIEMBRE DE 2017. EL MONTO DE LOS INGRESOS ACUMULADOS Y EGRESOS ACUMULADOS: CORRESPONDEN AL PERÍODO ENERO-DICIEMBRE DE 2018. EL SALDO NETO DEL PERÍODO A INFORMAR SE REFIERE A LA DISPONIBILIDAD FINAL AL 31 DE DICIEMBRE DE 2018.</t>
  </si>
  <si>
    <t>DESTINO: EN EL MES DE JUNIO SE RECIBIERON RECURSOS POR 4 MILLONES DE PESOS DE RECURSOS PÚBLICOS FEDERALES PARA EL PAGO DE HONORARIOS ASIMILABLES A SALARIOS Y SERVICIOS DE IMPRESIÓN.
CUMPLIMIENTO DE LA MISIÓN:
SE HA CUMPLIDO LA MISIÓN Y FINES EN 4O. TRIMESTRE, CON UN TOTAL DE 39,034 VISITANTES: 10,VISITAS GUIADAS, 50 ASISTENTES; 46 VISITAS ESCOLARES, 1,720; 63 TALLERES NIÑOS-PADRES, 382 PERSONAS; 9 TALLERES ARTESANOS, 78; 18 TALLERES ESP, 302; 21 SESIONES CUENTACUENTOS, 879 ASISTENTES ; 25 PROYECCIONES DE VIDEO, 512 PERSONAS; 4 EXPO TEMPORALES E ITINERANTES, CONFERENCIAS MESAS REDONDAS 3, 330; FUNCIONES MUSICA Y DANZA 11, 1,363; DESFILE Y EXHIBICIÓN PÚBLICA ANUAL DE ALEBRIGES MONUMENTALES.</t>
  </si>
  <si>
    <t>APORTACIÓN INICIAL:   MONTO: $7,000,000.00   FECHA: 06/11/2006
OBSERVACIONES: LAS CIFRAS PRELIMINARES QUE SE REPORTAN AL CUARTO TRIMESTRE DE 2018 SON LAS PROPORCIONADAS POR EL FIDEICOMISO, ASÍ COMO LAS CONSIGNADAS EN LOS ESTADOS FINANCIEROS, LA DISPONIBILIDAD POR $15'063,753.18 CORRESPONDEN AL 31/12/2018, INCLUYEN LO CORRESPONDIENTE A DISPONIBILIDAD EN TESORERÍA, CAJA, BANCOS,DEUDORES DIVERSOS, EXISTENCIAS EN PODER DEL FIDUCIARIO Y CLIENTES, INGRESOS POR VENTAS DE SERVICIOS.</t>
  </si>
  <si>
    <t>DESTINO: SE APLICARON A LAS EXPOSICIONES Y VISITANTES SIGUIENTES; DEL 2017: CHÉ UNA ODISEA AFRICANA, 20,919, DESPLAZAMIENTO DEL LÍMITE, 2,815. DEL 2018: MUESTRA FOTOGRAFICA VAQUITA MARINA, 2,058 VISITANTES; VALERIO OLIGIATI: LA IDEA DE ARQUITECTURA,RECIBIÓ 3,361; VATICANO DE SAN PEDRO A FRANCISCO 254,437, PLURAL COMO EL TIEMPO 34,451, LUNA Y SOL DUALIDAD 11,275; NACIMIENTO MIRADAS EN EL TIEMPO, 1,808. MURALES Y EDIFICIO RECIBIERON 58,976; EXPOSICIONES 2017-2018, 23,734; EXPOSICIONES Y ACERVO 2018, 366,366; TOTAL 390,100.
CUMPLIMIENTO DE LA MISIÓN:
LA MISIÓN Y FINES DEL MANDATO, SE HAN CUMPLIDO CABALMENTE, EN EL CUARTO TRIMESTRE DEL EJERCICIO FISCAL 2018, POR MEDIO DE LOS DIVERSOS EVENTOS, REFERIDOS EN EL PUNTO DESTINO DE LOS RECURSOS DEL PRESENTE INFORME.</t>
  </si>
  <si>
    <t>APORTACIÓN INICIAL:   MONTO: $2,202,000.00   FECHA: 14/03/1994
OBSERVACIONES: POR DISPOSICIÓN DE LA SHCP Y PARA DAR CUMPLIMIENTO A LA NORMATIVIDAD, SE SUMAN LAS CIFRAS DE LA SECRETARÍA DE CULTURA A LAS DE LA UNAM POR CONCEPTO DE APORTACIONES POR SER AMBOS RECURSOS PÚBLICOS FEDERALES Y SE DETALLA SU COMPOSICIÓN EN LOS ESTADOS FINANCIEROS Y EN LAS CIFRAS CONCILIADORAS LA DISPONIBILIDAD CORRESPONDE AL 31 DE DICIEMBRE DE 2018(CIFRAS PRELIMINARES).</t>
  </si>
  <si>
    <t>DESTINO: EN EL CUARTO TRIMESTRE DEL EJERCICIO FISCAL 2018,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EN EL PRESENTE EJERCICIO, LA MISIÓN Y FINES DEL FONCA SE HAN CUMPLIDO, CON EL APOYO A LA CREACIÓN ARTÍSTICA, ESTABLECIDA PARA EL EJERCICIO 2018, AL PROGRAMAR. EL OTORGAMIENTO DE UN TOTAL DE 1,750 ESTÍMULOS A LA CREACIÓN ARTÍSTICA A TRAVÉS DE 16 PROGRAMAS CULTURALES, AL 31 DE DICIEMBRE DE 2018, SE OTORGARON 1,931 ESTÍMULOS QUE REPRESENTAN UN 11 PORCIENTO MAS DE LO PROGRAMADO.</t>
  </si>
  <si>
    <t>APORTACIÓN INICIAL:   MONTO: $5,000,000.00   FECHA: 12/03/1989
OBSERVACIONES: SOLO SE CONSIDERAN LOS RECURSOS PÚBLICOS FEDERALES DE LA SECRETARÍA DE CULTURA APORTADOS AL MANDATO. EL PATRIMONIO DEL MANDATO INCLUYE LOS RECURSOS FEDERALES QUE SE CANALIZAN A TRAVÉS DE SUBFONDOS CONFORME A LOS ESTADOS FINANCIEROS AL 31/12/2018 (CIFRAS PRELIMINARES PROPORCIONADAS POR EL MANDATO) LA DISPONIBILIDAD PRESENTADA CORRESPONDE AL 31 DE DICIEMBRE DE 2018, LA CUAL ASCIENDE A 280,958,708.93.</t>
  </si>
  <si>
    <t>DESTINO: ESTE ACTO JURÍDICO SE EXTINGUÍO EN EL AÑO 2001, SE CONTINUA EN EL CUARTO TRIMESTRE DE 2018, EN ESPERA DE LA AUTORIZACIÓN DE LA BAJA DE LA CLAVE DE REGISTRO DEL FIDEICOMISO O ALGUNA INSTRUCCIÓN AL RESPECTO POR PARTE DE LA SECRETARÍA DE HACIENDA Y CRÉDITO PÚBLICO.
CUMPLIMIENTO DE LA MISIÓN:
EN EL PERIODO EN QUE ESTUVO EN FUNCIONAMIENTO SE CUMPLIERON LA MISIÓN Y LOS FINES DEL FIDEICOMISO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</si>
  <si>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DEL PASH, CON NO. DE CLAVE 2345. SE SOLICITÓ UNA REUNIÓN CON LA PARTICIPACIÓN DE LA SEP, SHCP, SFP Y EL ENTONCES CNCA A FIN DE REVISAR LA INFORMACIÓN PARA LA CONCLUSIÓN DE BAJA DE LA CLAVE, ESTÁ SIN AVANCE EL PROCESO</t>
  </si>
  <si>
    <t>APORTACIÓN INICIAL:   MONTO: $110,000.00   FECHA: 01/04/1991
OBSERVACIONES: A PARTIR DE MAYO 2017, LA FIDUCIARIA YA NO EMITE ESTADOS DE CUENTA DE FORMA CONCENTRADA. EN EL REPORTE DEL TERCER TRIMESTRE DE 2018 SE INFORMÓ EL ESTADO FINANCIERO CORRESPONDIENTE AL MES DE SEPTIEMBRE DE 2018 CON CIFRAS PRELIMINARES, POR LO QUE EN EL REPORTE DEL CUARTO TRIMESTRE DE 2018, SE INFORMA EL ESTADO FINANCIERO DEL MES DE SEPTIEMBRE DE 2018 CON CIFRAS DEFINITIVAS. EN EL REPORTE DEL CUARTO TRIMESTRE DE 2018 SE INFORMA EL ESTADO FINANCIERO CORRESPONDIENTE AL MES DE DICIEMBRE DE 2018 CON CIFRAS PRELIMINARES.</t>
  </si>
  <si>
    <t>DESTINO: GASTOS POR HONORARIOS, GASTOS DE APOYO A LA EDUCACIÓN, GASTOS DE CAPACITACIÓN Y GASTOS DE INVERSIÓN.
CUMPLIMIENTO DE LA MISIÓN:
LAS EROGACIONES REALIZADAS EN EL PRESENTE TRIMESTRE SE ENGLOBAN EN TRES PRINCIPALES RUBROS LOS CUALES SON: HONORARIOS, GASTOS DE CAPACITACIÓN, GASTOS DE INVERSIÓN Y GASTOS DE OPERACIÓN DEL PROGRAMA DE TRABAJO DEL FOFOE 2018.</t>
  </si>
  <si>
    <t>APORTACIÓN INICIAL:   MONTO: $109,883,270.67   FECHA: 28/03/2018
OBSERVACIONES: INFORME DEL CUARTO TRIMESTRAL 2018</t>
  </si>
  <si>
    <t>DESTINO: FINANCIAMIENTO, GASTO OPERATIVO Y APOYO EN PROGRAMAS DE AHORRO DE ENERGÍA ELÉCTRICA EN EL SECTOR RESIDENCIAL Y APOYO AL FIDE EN LA OPERACIÓN DEL PNSEE
CUMPLIMIENTO DE LA MISIÓN:
1990-SEP18 SE HAN FINANCIADO 867,285ACCIONES DEAHORRODEENERGÍA POR $3,526.32MDP,PROMOCIÓNYRECUPERACIÓNDE476,000 CRÉDITOSPOREL FIDE;DE JUN-DIC2008 APOYOSENER EN LA EJECUCIÓNDELAETAPAPILOTO OTORGANDO 67,221 BONOSPOR$97.4 MDP;APARTIR MAR2009SE APOYOALFIDE EN OP Y RECUPERACIÓNDECARTERA DEL PROGRAMA NACIONALDESUSTITUCIÓNDEEQUIPOSELECTRODOMÉSTICOSPARAAHORRODE ENERGÍAIMPLEMENTADO PORGOB FED SE OTORGARON ENERO DE 2013 $4,812.85MDP EN APOYOS</t>
  </si>
  <si>
    <t>DESTINO: GASTOS DE OPERACION Y EJECUCION DE PROYECTOS PARA INDUCIR Y PROMOVER EL AHORRO DE ENERGÍA ELÉCTRICA.
CUMPLIMIENTO DE LA MISIÓN:
SE CONCLUYERON 833PROYECTOS; SE PARTICIPO EN 53REUNIONES DE LOS COMITÉS Y SUBCOMITÉS PARA LA ELABORACION Y ACTUALIZACION DE LAS NORMAS DE EFICIENCIA ENERGÉTICA; SE REALIZARON 2,899JORNADAS DE AHORRO DE ENERGIA, PARTICIPANDO 411,548PERSONAS; SE OTORGÓ O RENOVÓ EL SELLO FIDE A 3,413EQUIPOS DE 89EMPRESAS. LOS AHORROS ENERGÉTICOS ASCIENDEN A 49.26GWH EN CONSUMO.</t>
  </si>
  <si>
    <t>I.-   INFORMACIÓN SOBRE LOS FIDEICOMISOS, MANDATOS Y ANÁLOGOS QUE NO SON ENTIDADES</t>
  </si>
  <si>
    <t>CUENTA DE LA HACIENDA PÚBLICA FEDERAL DE 2018</t>
  </si>
  <si>
    <t>APORTACIÓN INICIAL:   MONTO: $250,000.00   FECHA: 05/05/2006
OBSERVACIONES: CONFORME AL ART. 12 DEL RLFPRH, Y CONSIDERANDO EL MONTO TOTAL ANUAL DEFINITIVO DE ING. EXC REPORTADO EN EL INFORME DE LAS FINANZAS PÚBLICAS CORRESPONDIENTE AL 4TO.TRIM. DE 2018 PUBLICADO EL 31 DE ENERO DE 2019; EL 14 DE FEBRERO DE 2019, EL FIDUCIARIO REALIZÓ EL ENTERO A LA TESOFE POR $2,314,500,000.00 CON CARGO AL PATRIMONIO DEL FEIEF POR CONCEPTO DEL SALDO A FAVOR DE LA FEDERACIÓN, RESULTADO DEL MONTO ANUAL DEFINITIVO Y LOS ANTICIPOS CUBIERTOS. LO ANTERIOR, SE VERÁ REFLEJADO EN LAS CIFRAS QUE SERÁN REPORTADAS EN EL PRIMER TRIMESTRE DE 2019. AL 4TO. TRIM DE 2018 LOS RECURSOS DEL FMP E ING. EXC. SE INVIRTIERON EN LA SUBCUENTA CORRESPONDIENTE. SE ATENDIÓ LA RECOMENDACIÓN DE LA AUDITORÍA SUPERIOR DE LA FEDERACIÓN, SE RECLASIFICÓ CONTABLEMENTE 1,265.7MDP.</t>
  </si>
  <si>
    <t>APORTACIÓN INICIAL:   MONTO: $1,000,000.00   FECHA: 23/04/2003
OBSERVACIONES: CONFORME AL ART. 12 DEL RLFPRH, Y CONSIDERANDO EL MONTO TOTAL ANUAL DEFINITIVO DE ING. EXC, REPORTADO EN EL INFORME DE FINANZAS PÚBLICAS AL 4TO. TRIM DE 2018 PUBLICADO EL 31 DE ENERO DE 2019; EL 14 DE FEBRERO DE 2019, EL FIDUCIARIO REALIZÓ EL ENTERO A LA TESOFE POR $924,129,660.00 CON CARGO AL PATRIMONIO DEL FIES POR CONCEPTO DEL SALDO A FAVOR DE LA FEDERACIÓN, RESULTADO DEL MONTO ANUAL DEFINITIVO Y LOS ANTICIPOS CUBIERTOS. ESTE ÚLTIMO IMPORTE NO CONSIDERA UN MONTO DE $1,670,340.00 DERIVADO DE LAS TRANSFERENCIAS A LAS ENTIDADES FEDERATIVAS DE SIN. Y TLAX, EN TÉRMINOS DE LA NORMATIVIDAD QUE REGULA LOS RECURSOS DEL FIES. LO ANTERIOR, SE VERÁ REFLEJADO EN LAS CIFRAS QUE SERÁN REPORTADAS EN EL 1ER TRIM DE 2019. LA DISPONIBILIDAD DEL FIDEICOMISO DIFIERE DEL ESTADO DE POSICIÓN FINANCIERA EMITIDO POR EL FIDUCIARIO, EN RAZÓN DE QUE INCLUYE LA CUENTA DE ACREEDORES DIVERSOS.</t>
  </si>
  <si>
    <t>DESTINO: PAGO DE 74 PROYECTOS AUTORIZADOS POR EL COMITÉ TÉCNICO DEL FIDEICOMISO POR UN MONTO TOTAL DE 1,451,747,425.68 PESOS. INCLUYE: 11 PROYECTOS A GUANAJUATO POR 137, 801,342.00 PESOS; 19 PROYECTOS A GUERRERO POR 495, 575,001.45 PESOS; 5 PROYECTOS A HIDALGO POR 149,986,662.41; 12 PROYECTOS A MICHOACÁN POR 199,748,968.83 PESOS;1 PROYECTO A OAXACA POR 10,500,000.00; 2 PROYECTOS A PUEBLA POR 89, 950,000.00 PESOS; 7 PROYECTOS A SAN LUIS POTOSÍ POR 130, 855,422.20 PESOS; 10 PROYECTOS A VERACRUZ POR 187,690,103.00 PESOS; Y, 7 PROYECTOS A ZACATECAS POR 49,639,925.79 PESOS. SE REPORTA UNA DISMINUCIÓN EN LOS EGRESOS POR 30,855,643.70 QUE CORRESPONDE A REINTEGROS DE LAS ENTIDADES DE PROYECTOS AUTORIZADOS EN 2018. ADICIONALMENTE, INCLUYE 378,678.52 PESOS POR: PAGO DE HONORARIOS FIDUCIARIOS, DE AUDITORÍA EXTERNA 2017, Y PAGOS POR TRANSFERENCIAS ELECTRÓNICAS.
CUMPLIMIENTO DE LA MISIÓN:
EN EL EJERCICIO 2018 EL COMITÉ TÉCNICO APROBÓ 74 PROYECTOS POR 1,451,747,425.68.70 PESOS QUE SON EJECUTADOS POR LAS ENTIDADES CON MENOR ÍNDICE DE DESARROLLO HUMANO Y QUE INCIDEN EN LAS VERTIENTES DE DICHO INDICADOR (SALUD, EDUCACIÓN E INGRESO).</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</si>
  <si>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INFRAESTRUCTURA.
CUMPLIMIENTO DE LA MISIÓN:
AL CIERRE DEL CUARTO TRIMESTRE DE 2018,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</si>
  <si>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$17,704,562.00   FECHA: 27/07/2002
OBSERVACIONES: LAS CIFRAS QUE SE PRESENTAN CORRESPONDEN AL CIERRE DEL MES DE DICIEMBRE DE 2018, INFORMACIÓN QUE SE ENVIÓ POR PARTE DEL FIDUCIARIO.</t>
  </si>
  <si>
    <t>APORTACIÓN INICIAL:   MONTO: $27,459,862.00   FECHA: 27/09/2000
OBSERVACIONES: LAS CIFRAS QUE SE PRESENTAN CORRESPONDEN AL CIERRE DEL MES DE DICIEMBRE DE 2018, INFORMACIÓN QUE NOS ENVIÓ POR PARTE DEL FIDUCIARIO.</t>
  </si>
  <si>
    <t>APORTACIÓN INICIAL:   MONTO: $2,000,000.00   FECHA: 11/01/2002
OBSERVACIONES: EL CONACYT Y EL GOBIERNO DEL ESTADO DE TLAXCALA PARTICIPAN COMO FIDEICOMITENTES EN EL FONDO. LOS DATOS SE REPORTAN CON BASE EN LAS CIFRAS QUE REFLEJAN LOS ESTADOS FINANCIEROS DEL FONDO AL CIERRE DEL MES DE DICIEMBRE DE 2018. LOS ESTADOS FINANCIEROS ESTAN DICTAMINADOS HASTA EL EJERCICIO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</si>
  <si>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INVESTIGACION CIENTIFICA Y TECNOLOGICA DEL MUNICIPIO DE PUEBLA, PUE.
CUMPLIMIENTO DE LA MISIÓN:
DURANTE EL PERIODO QUE SE INFORMA SE FORMALIZÓ LA TERMINACIÓN ANTICIPADA DEL PROYECTO MPUE-2017-01-289469 Y SEGUIMIENTO TÉCNICO Y FINANCIERO AL PROYECTO MPUE-2017-02-292956</t>
  </si>
  <si>
    <t>APORTACIÓN INICIAL:   MONTO: $5,000,000.00   FECHA: 27/09/2005
OBSERVACIONES: EL CONACYT Y EL MUNICIPIO DE PUEBLA PARTICIPAN COMO FIDEICOMITENTES EN EL FONDO. LA INFORMACIÓN SE REPORTA CON BASE EN LOS ESTADOS FINANCIEROS DEL FONDO AL CIERRE DEL MES DE DICIEMBRE DE 2018. LOS ESTADOS FINANCIEROS ESTÁN DICTAMINADOS HASTA EL EJERCICIO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</si>
</sst>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s>
  <fonts count="44">
    <font>
      <sz val="10"/>
      <name val="Arial"/>
      <family val="0"/>
    </font>
    <font>
      <sz val="11"/>
      <color indexed="8"/>
      <name val="Calibri"/>
      <family val="2"/>
    </font>
    <font>
      <sz val="10"/>
      <color indexed="8"/>
      <name val="Arial"/>
      <family val="2"/>
    </font>
    <font>
      <sz val="8"/>
      <name val="Arial"/>
      <family val="2"/>
    </font>
    <font>
      <b/>
      <sz val="16"/>
      <color indexed="23"/>
      <name val="Montserrat"/>
      <family val="0"/>
    </font>
    <font>
      <sz val="10"/>
      <name val="Montserrat"/>
      <family val="0"/>
    </font>
    <font>
      <sz val="8"/>
      <name val="Montserrat"/>
      <family val="0"/>
    </font>
    <font>
      <sz val="8"/>
      <color indexed="9"/>
      <name val="Montserrat"/>
      <family val="0"/>
    </font>
    <font>
      <sz val="8"/>
      <color indexed="8"/>
      <name val="Montserrat"/>
      <family val="0"/>
    </font>
    <font>
      <sz val="9"/>
      <name val="Montserra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Montserra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rgb="FFD4C19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style="thin">
        <color indexed="8"/>
      </top>
      <bottom style="thin"/>
    </border>
    <border>
      <left/>
      <right style="thin">
        <color indexed="8"/>
      </right>
      <top style="thin">
        <color indexed="8"/>
      </top>
      <bottom/>
    </border>
    <border>
      <left/>
      <right/>
      <top style="thin"/>
      <bottom style="thin"/>
    </border>
    <border>
      <left style="thin"/>
      <right/>
      <top style="thin"/>
      <bottom style="thin"/>
    </border>
    <border>
      <left style="thin"/>
      <right/>
      <top style="thin"/>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thin"/>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top style="thin"/>
      <bottom style="thin"/>
    </border>
    <border>
      <left style="thin">
        <color theme="0" tint="-0.24993999302387238"/>
      </left>
      <right/>
      <top style="thin">
        <color theme="0" tint="-0.24993999302387238"/>
      </top>
      <bottom style="thin">
        <color theme="0" tint="-0.24993999302387238"/>
      </bottom>
    </border>
    <border>
      <left/>
      <right/>
      <top/>
      <bottom style="thin">
        <color theme="0" tint="-0.149959996342659"/>
      </bottom>
    </border>
    <border>
      <left/>
      <right/>
      <top/>
      <bottom style="thin">
        <color theme="0" tint="-0.2499399930238723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94">
    <xf numFmtId="0" fontId="0" fillId="0" borderId="0" xfId="0" applyAlignment="1">
      <alignment/>
    </xf>
    <xf numFmtId="0" fontId="5" fillId="0" borderId="0" xfId="0" applyNumberFormat="1" applyFont="1" applyFill="1" applyBorder="1" applyAlignment="1" applyProtection="1">
      <alignment/>
      <protection/>
    </xf>
    <xf numFmtId="0" fontId="6" fillId="0" borderId="0" xfId="0" applyFont="1" applyAlignment="1">
      <alignment horizontal="right" wrapText="1"/>
    </xf>
    <xf numFmtId="0" fontId="6" fillId="0" borderId="0" xfId="0" applyFont="1" applyFill="1" applyBorder="1" applyAlignment="1">
      <alignment wrapText="1"/>
    </xf>
    <xf numFmtId="0" fontId="6" fillId="33" borderId="10" xfId="0"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 fontId="6" fillId="0" borderId="12" xfId="0" applyNumberFormat="1" applyFont="1" applyFill="1" applyBorder="1" applyAlignment="1">
      <alignment vertical="center" wrapText="1"/>
    </xf>
    <xf numFmtId="0" fontId="6" fillId="0" borderId="0" xfId="0" applyFont="1" applyFill="1" applyBorder="1" applyAlignment="1">
      <alignment vertical="center"/>
    </xf>
    <xf numFmtId="1" fontId="6" fillId="34" borderId="12" xfId="0" applyNumberFormat="1" applyFont="1" applyFill="1" applyBorder="1" applyAlignment="1">
      <alignment vertical="center" wrapText="1"/>
    </xf>
    <xf numFmtId="0" fontId="6" fillId="34" borderId="0" xfId="0" applyFont="1" applyFill="1" applyBorder="1" applyAlignment="1">
      <alignment vertical="center"/>
    </xf>
    <xf numFmtId="0" fontId="6" fillId="35" borderId="13" xfId="0" applyFont="1" applyFill="1" applyBorder="1" applyAlignment="1">
      <alignment horizontal="left" vertical="center" wrapText="1"/>
    </xf>
    <xf numFmtId="1" fontId="6" fillId="35" borderId="12" xfId="0" applyNumberFormat="1" applyFont="1" applyFill="1" applyBorder="1" applyAlignment="1">
      <alignment horizontal="left" vertical="center" wrapText="1"/>
    </xf>
    <xf numFmtId="0" fontId="6" fillId="35" borderId="0" xfId="0" applyFont="1" applyFill="1" applyBorder="1" applyAlignment="1">
      <alignment horizontal="left" vertical="center"/>
    </xf>
    <xf numFmtId="0" fontId="6" fillId="36" borderId="14"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15" xfId="0" applyFont="1" applyFill="1" applyBorder="1" applyAlignment="1">
      <alignment horizontal="left" vertical="center" wrapText="1"/>
    </xf>
    <xf numFmtId="1" fontId="6" fillId="4" borderId="15" xfId="0" applyNumberFormat="1" applyFont="1" applyFill="1" applyBorder="1" applyAlignment="1">
      <alignment horizontal="center" vertical="center" wrapText="1"/>
    </xf>
    <xf numFmtId="4" fontId="6" fillId="4" borderId="15" xfId="0" applyNumberFormat="1" applyFont="1" applyFill="1" applyBorder="1" applyAlignment="1">
      <alignment horizontal="left" vertical="center" wrapText="1"/>
    </xf>
    <xf numFmtId="0" fontId="6" fillId="4" borderId="16" xfId="0" applyNumberFormat="1" applyFont="1" applyFill="1" applyBorder="1" applyAlignment="1">
      <alignment horizontal="left" vertical="center" wrapText="1"/>
    </xf>
    <xf numFmtId="1" fontId="6" fillId="36" borderId="17" xfId="0" applyNumberFormat="1" applyFont="1" applyFill="1" applyBorder="1" applyAlignment="1">
      <alignment horizontal="left" vertical="center" wrapText="1"/>
    </xf>
    <xf numFmtId="0" fontId="6" fillId="36" borderId="0" xfId="0" applyFont="1" applyFill="1" applyBorder="1" applyAlignment="1">
      <alignment horizontal="left" vertical="center"/>
    </xf>
    <xf numFmtId="0" fontId="6" fillId="0" borderId="0" xfId="0" applyFont="1" applyAlignment="1">
      <alignment wrapText="1"/>
    </xf>
    <xf numFmtId="0" fontId="6" fillId="0" borderId="0" xfId="0" applyFont="1" applyAlignment="1">
      <alignment horizontal="center" wrapText="1"/>
    </xf>
    <xf numFmtId="4" fontId="6" fillId="0" borderId="0" xfId="0" applyNumberFormat="1" applyFont="1" applyAlignment="1">
      <alignment wrapText="1"/>
    </xf>
    <xf numFmtId="165" fontId="6" fillId="0" borderId="0" xfId="0" applyNumberFormat="1" applyFont="1" applyFill="1" applyAlignment="1">
      <alignment horizontal="right" wrapText="1"/>
    </xf>
    <xf numFmtId="0" fontId="6" fillId="0" borderId="13" xfId="0" applyFont="1" applyFill="1" applyBorder="1" applyAlignment="1">
      <alignment horizontal="right" vertical="top" wrapText="1"/>
    </xf>
    <xf numFmtId="0" fontId="43" fillId="0" borderId="18" xfId="0" applyFont="1" applyFill="1" applyBorder="1" applyAlignment="1">
      <alignment vertical="top" wrapText="1"/>
    </xf>
    <xf numFmtId="0" fontId="7" fillId="0" borderId="18"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18" xfId="0" applyFont="1" applyFill="1" applyBorder="1" applyAlignment="1">
      <alignment vertical="top" wrapText="1"/>
    </xf>
    <xf numFmtId="13" fontId="6" fillId="0" borderId="18" xfId="0" applyNumberFormat="1" applyFont="1" applyFill="1" applyBorder="1" applyAlignment="1">
      <alignment horizontal="center" vertical="top" wrapText="1"/>
    </xf>
    <xf numFmtId="0" fontId="6" fillId="0" borderId="18" xfId="0" applyFont="1" applyFill="1" applyBorder="1" applyAlignment="1">
      <alignment horizontal="left" vertical="top" wrapText="1"/>
    </xf>
    <xf numFmtId="165" fontId="6" fillId="0" borderId="18" xfId="0" applyNumberFormat="1" applyFont="1" applyFill="1" applyBorder="1" applyAlignment="1">
      <alignment horizontal="right" vertical="top" wrapText="1"/>
    </xf>
    <xf numFmtId="4" fontId="8" fillId="0" borderId="18" xfId="0" applyNumberFormat="1" applyFont="1" applyFill="1" applyBorder="1" applyAlignment="1">
      <alignment horizontal="left" vertical="top" wrapText="1"/>
    </xf>
    <xf numFmtId="0" fontId="6" fillId="0" borderId="19" xfId="0" applyFont="1" applyFill="1" applyBorder="1" applyAlignment="1">
      <alignment horizontal="right" vertical="top" wrapText="1"/>
    </xf>
    <xf numFmtId="0" fontId="6" fillId="0" borderId="0" xfId="0" applyFont="1" applyFill="1" applyBorder="1" applyAlignment="1">
      <alignment vertical="top" wrapText="1"/>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1" fontId="6" fillId="37" borderId="15" xfId="0" applyNumberFormat="1" applyFont="1" applyFill="1" applyBorder="1" applyAlignment="1">
      <alignment horizontal="center" vertical="center" wrapText="1"/>
    </xf>
    <xf numFmtId="4" fontId="6" fillId="37" borderId="15" xfId="0" applyNumberFormat="1" applyFont="1" applyFill="1" applyBorder="1" applyAlignment="1">
      <alignment horizontal="left" vertical="center" wrapText="1"/>
    </xf>
    <xf numFmtId="0" fontId="6" fillId="37" borderId="16" xfId="0" applyNumberFormat="1" applyFont="1" applyFill="1" applyBorder="1" applyAlignment="1">
      <alignment horizontal="left" vertical="center" wrapText="1"/>
    </xf>
    <xf numFmtId="0" fontId="6" fillId="38" borderId="13" xfId="0" applyFont="1" applyFill="1" applyBorder="1" applyAlignment="1">
      <alignment horizontal="right" vertical="center" wrapText="1"/>
    </xf>
    <xf numFmtId="0" fontId="6" fillId="38" borderId="15" xfId="0" applyFont="1" applyFill="1" applyBorder="1" applyAlignment="1">
      <alignment horizontal="center" vertical="center" wrapText="1"/>
    </xf>
    <xf numFmtId="0" fontId="6" fillId="38" borderId="15" xfId="0" applyFont="1" applyFill="1" applyBorder="1" applyAlignment="1">
      <alignment horizontal="left" vertical="center" wrapText="1"/>
    </xf>
    <xf numFmtId="1" fontId="6" fillId="38" borderId="15" xfId="0" applyNumberFormat="1" applyFont="1" applyFill="1" applyBorder="1" applyAlignment="1">
      <alignment horizontal="center" vertical="center" wrapText="1"/>
    </xf>
    <xf numFmtId="4" fontId="6" fillId="38" borderId="15" xfId="0" applyNumberFormat="1" applyFont="1" applyFill="1" applyBorder="1" applyAlignment="1">
      <alignment horizontal="left" vertical="center" wrapText="1"/>
    </xf>
    <xf numFmtId="4" fontId="6" fillId="38" borderId="15" xfId="0" applyNumberFormat="1" applyFont="1" applyFill="1" applyBorder="1" applyAlignment="1">
      <alignment horizontal="right" vertical="center" wrapText="1"/>
    </xf>
    <xf numFmtId="0" fontId="6" fillId="38" borderId="16" xfId="0" applyNumberFormat="1" applyFont="1" applyFill="1" applyBorder="1" applyAlignment="1">
      <alignment horizontal="left" vertical="center" wrapText="1"/>
    </xf>
    <xf numFmtId="0" fontId="6" fillId="39" borderId="15" xfId="0" applyFont="1" applyFill="1" applyBorder="1" applyAlignment="1">
      <alignment horizontal="center" vertical="center" wrapText="1"/>
    </xf>
    <xf numFmtId="0" fontId="6" fillId="39" borderId="15" xfId="0" applyFont="1" applyFill="1" applyBorder="1" applyAlignment="1">
      <alignment horizontal="left" vertical="center" wrapText="1"/>
    </xf>
    <xf numFmtId="1" fontId="6" fillId="39" borderId="15" xfId="0" applyNumberFormat="1" applyFont="1" applyFill="1" applyBorder="1" applyAlignment="1">
      <alignment horizontal="center" vertical="center" wrapText="1"/>
    </xf>
    <xf numFmtId="4" fontId="6" fillId="39" borderId="15" xfId="0" applyNumberFormat="1" applyFont="1" applyFill="1" applyBorder="1" applyAlignment="1">
      <alignment horizontal="left" vertical="center" wrapText="1"/>
    </xf>
    <xf numFmtId="0" fontId="6" fillId="39" borderId="16" xfId="0" applyNumberFormat="1" applyFont="1" applyFill="1" applyBorder="1" applyAlignment="1">
      <alignment horizontal="left" vertical="center" wrapText="1"/>
    </xf>
    <xf numFmtId="0" fontId="6" fillId="39" borderId="14" xfId="0" applyFont="1" applyFill="1" applyBorder="1" applyAlignment="1">
      <alignment horizontal="left" vertical="center" wrapText="1"/>
    </xf>
    <xf numFmtId="1" fontId="6" fillId="39" borderId="17" xfId="0" applyNumberFormat="1" applyFont="1" applyFill="1" applyBorder="1" applyAlignment="1">
      <alignment horizontal="left" vertical="center" wrapText="1"/>
    </xf>
    <xf numFmtId="0" fontId="6" fillId="39" borderId="0" xfId="0" applyFont="1" applyFill="1" applyBorder="1" applyAlignment="1">
      <alignment horizontal="left" vertical="center"/>
    </xf>
    <xf numFmtId="0" fontId="6" fillId="37" borderId="13" xfId="0" applyFont="1" applyFill="1" applyBorder="1" applyAlignment="1">
      <alignment horizontal="left" vertical="center" wrapText="1"/>
    </xf>
    <xf numFmtId="1" fontId="6" fillId="37" borderId="12" xfId="0" applyNumberFormat="1" applyFont="1" applyFill="1" applyBorder="1" applyAlignment="1">
      <alignment horizontal="left" vertical="center" wrapText="1"/>
    </xf>
    <xf numFmtId="0" fontId="6" fillId="37" borderId="0" xfId="0" applyFont="1" applyFill="1" applyBorder="1" applyAlignment="1">
      <alignment horizontal="left" vertical="center"/>
    </xf>
    <xf numFmtId="1" fontId="6" fillId="38" borderId="12" xfId="0" applyNumberFormat="1" applyFont="1" applyFill="1" applyBorder="1" applyAlignment="1">
      <alignment vertical="center" wrapText="1"/>
    </xf>
    <xf numFmtId="0" fontId="6" fillId="38" borderId="0" xfId="0" applyFont="1" applyFill="1" applyBorder="1" applyAlignment="1">
      <alignment vertical="center"/>
    </xf>
    <xf numFmtId="0" fontId="6" fillId="38" borderId="15" xfId="0" applyFont="1" applyFill="1" applyBorder="1" applyAlignment="1">
      <alignment horizontal="left" vertical="center" wrapText="1"/>
    </xf>
    <xf numFmtId="0" fontId="43" fillId="38" borderId="18" xfId="0" applyFont="1" applyFill="1" applyBorder="1" applyAlignment="1">
      <alignment horizontal="center" vertical="center" wrapText="1"/>
    </xf>
    <xf numFmtId="1" fontId="43" fillId="38" borderId="18" xfId="0" applyNumberFormat="1" applyFont="1" applyFill="1" applyBorder="1" applyAlignment="1">
      <alignment horizontal="center" vertical="center" wrapText="1"/>
    </xf>
    <xf numFmtId="4" fontId="43" fillId="38" borderId="18" xfId="0" applyNumberFormat="1" applyFont="1" applyFill="1" applyBorder="1" applyAlignment="1">
      <alignment horizontal="center" vertical="center" wrapText="1"/>
    </xf>
    <xf numFmtId="0" fontId="6" fillId="38" borderId="20" xfId="0" applyFont="1" applyFill="1" applyBorder="1" applyAlignment="1">
      <alignment horizontal="left" vertical="center" wrapText="1"/>
    </xf>
    <xf numFmtId="0" fontId="4" fillId="0" borderId="0" xfId="0" applyFont="1" applyFill="1" applyBorder="1" applyAlignment="1">
      <alignment vertical="center"/>
    </xf>
    <xf numFmtId="0" fontId="9" fillId="0" borderId="0" xfId="0" applyFont="1" applyBorder="1" applyAlignment="1">
      <alignment horizontal="center" wrapText="1"/>
    </xf>
    <xf numFmtId="0" fontId="6" fillId="0" borderId="0" xfId="0" applyFont="1" applyBorder="1" applyAlignment="1">
      <alignment horizontal="right" wrapText="1"/>
    </xf>
    <xf numFmtId="0" fontId="9" fillId="0" borderId="21" xfId="0" applyFont="1" applyBorder="1" applyAlignment="1">
      <alignment horizontal="center" vertical="center" wrapText="1"/>
    </xf>
    <xf numFmtId="0" fontId="6" fillId="37" borderId="20" xfId="0" applyFont="1" applyFill="1" applyBorder="1" applyAlignment="1">
      <alignment horizontal="left" vertical="center" wrapText="1"/>
    </xf>
    <xf numFmtId="0" fontId="6" fillId="39" borderId="20" xfId="0" applyFont="1" applyFill="1" applyBorder="1" applyAlignment="1">
      <alignment horizontal="left" vertical="center" wrapText="1"/>
    </xf>
    <xf numFmtId="165" fontId="6" fillId="0" borderId="20" xfId="0" applyNumberFormat="1" applyFont="1" applyFill="1" applyBorder="1" applyAlignment="1">
      <alignment horizontal="right" vertical="top" wrapText="1"/>
    </xf>
    <xf numFmtId="165" fontId="6" fillId="0" borderId="16" xfId="0" applyNumberFormat="1" applyFont="1" applyFill="1" applyBorder="1" applyAlignment="1">
      <alignment horizontal="right" vertical="top" wrapText="1"/>
    </xf>
    <xf numFmtId="4" fontId="8" fillId="0" borderId="20" xfId="0" applyNumberFormat="1" applyFont="1" applyFill="1" applyBorder="1" applyAlignment="1">
      <alignment horizontal="left" vertical="top" wrapText="1"/>
    </xf>
    <xf numFmtId="0" fontId="6" fillId="4" borderId="20" xfId="0" applyFont="1" applyFill="1" applyBorder="1" applyAlignment="1">
      <alignment horizontal="left" vertical="center" wrapText="1"/>
    </xf>
    <xf numFmtId="4" fontId="43" fillId="38" borderId="20" xfId="0" applyNumberFormat="1" applyFont="1" applyFill="1" applyBorder="1" applyAlignment="1">
      <alignment horizontal="center" vertical="center" wrapText="1"/>
    </xf>
    <xf numFmtId="4" fontId="43" fillId="38" borderId="16" xfId="0" applyNumberFormat="1"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9" fillId="0" borderId="22" xfId="0" applyFont="1" applyBorder="1" applyAlignment="1">
      <alignment horizontal="center" vertical="center" wrapText="1"/>
    </xf>
    <xf numFmtId="0" fontId="6" fillId="38" borderId="20" xfId="0" applyFont="1" applyFill="1" applyBorder="1" applyAlignment="1">
      <alignment horizontal="left" vertical="center" wrapText="1"/>
    </xf>
    <xf numFmtId="0" fontId="6" fillId="38" borderId="15" xfId="0" applyFont="1" applyFill="1" applyBorder="1" applyAlignment="1">
      <alignment horizontal="left" vertical="center" wrapText="1"/>
    </xf>
    <xf numFmtId="0" fontId="6" fillId="37" borderId="20" xfId="0" applyFont="1" applyFill="1" applyBorder="1" applyAlignment="1">
      <alignment horizontal="left" vertical="center" wrapText="1" indent="1"/>
    </xf>
    <xf numFmtId="0" fontId="6" fillId="37" borderId="15" xfId="0" applyFont="1" applyFill="1" applyBorder="1" applyAlignment="1">
      <alignment horizontal="left" vertical="center" wrapText="1" indent="1"/>
    </xf>
    <xf numFmtId="0" fontId="6" fillId="39" borderId="20" xfId="0" applyFont="1" applyFill="1" applyBorder="1" applyAlignment="1">
      <alignment horizontal="left" vertical="center" wrapText="1" indent="2"/>
    </xf>
    <xf numFmtId="0" fontId="6" fillId="39" borderId="15" xfId="0" applyFont="1" applyFill="1" applyBorder="1" applyAlignment="1">
      <alignment horizontal="left" vertical="center" wrapText="1" indent="2"/>
    </xf>
    <xf numFmtId="0" fontId="43" fillId="38" borderId="20" xfId="0" applyFont="1" applyFill="1" applyBorder="1" applyAlignment="1">
      <alignment horizontal="left" vertical="center" wrapText="1"/>
    </xf>
    <xf numFmtId="0" fontId="43" fillId="38" borderId="15" xfId="0" applyFont="1" applyFill="1" applyBorder="1" applyAlignment="1">
      <alignment horizontal="left" vertical="center" wrapText="1"/>
    </xf>
    <xf numFmtId="0" fontId="43" fillId="38" borderId="16" xfId="0" applyFont="1" applyFill="1" applyBorder="1" applyAlignment="1">
      <alignment horizontal="left" vertical="center" wrapText="1"/>
    </xf>
    <xf numFmtId="0" fontId="6" fillId="4" borderId="20" xfId="0" applyFont="1" applyFill="1" applyBorder="1" applyAlignment="1">
      <alignment horizontal="left" vertical="center" wrapText="1" indent="2"/>
    </xf>
    <xf numFmtId="0" fontId="6" fillId="4" borderId="15" xfId="0" applyFont="1" applyFill="1" applyBorder="1" applyAlignment="1">
      <alignment horizontal="left" vertical="center" wrapText="1" indent="2"/>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11" xfId="54"/>
    <cellStyle name="Normal 2" xfId="55"/>
    <cellStyle name="Normal 2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381000</xdr:rowOff>
    </xdr:from>
    <xdr:to>
      <xdr:col>19</xdr:col>
      <xdr:colOff>0</xdr:colOff>
      <xdr:row>3</xdr:row>
      <xdr:rowOff>381000</xdr:rowOff>
    </xdr:to>
    <xdr:sp>
      <xdr:nvSpPr>
        <xdr:cNvPr id="1" name="Line 1"/>
        <xdr:cNvSpPr>
          <a:spLocks/>
        </xdr:cNvSpPr>
      </xdr:nvSpPr>
      <xdr:spPr>
        <a:xfrm>
          <a:off x="17345025" y="1295400"/>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381000</xdr:rowOff>
    </xdr:from>
    <xdr:to>
      <xdr:col>21</xdr:col>
      <xdr:colOff>5010150</xdr:colOff>
      <xdr:row>3</xdr:row>
      <xdr:rowOff>390525</xdr:rowOff>
    </xdr:to>
    <xdr:sp>
      <xdr:nvSpPr>
        <xdr:cNvPr id="2" name="Line 4"/>
        <xdr:cNvSpPr>
          <a:spLocks/>
        </xdr:cNvSpPr>
      </xdr:nvSpPr>
      <xdr:spPr>
        <a:xfrm>
          <a:off x="25260300" y="1295400"/>
          <a:ext cx="5000625"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ernando_cabrera\AppData\Local\Microsoft\Windows\Temporary%20Internet%20Files\Content.Outlook\VAQEU2XJ\3%20%20Fideicomisos_desbloqueado%20correc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os Jurídicos"/>
      <sheetName val="Listas"/>
    </sheetNames>
    <sheetDataSet>
      <sheetData sheetId="1">
        <row r="1">
          <cell r="A1" t="str">
            <v>SI</v>
          </cell>
          <cell r="B1" t="str">
            <v>SI</v>
          </cell>
          <cell r="C1" t="str">
            <v>ANUAL</v>
          </cell>
        </row>
        <row r="2">
          <cell r="A2" t="str">
            <v>NO</v>
          </cell>
          <cell r="B2" t="str">
            <v>NO</v>
          </cell>
          <cell r="C2" t="str">
            <v>PLURIANUAL</v>
          </cell>
        </row>
        <row r="3">
          <cell r="B3" t="str">
            <v>NO SE PUEDE DETERMINAR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J457"/>
  <sheetViews>
    <sheetView showGridLines="0" tabSelected="1" zoomScale="50" zoomScaleNormal="50" zoomScaleSheetLayoutView="55" zoomScalePageLayoutView="0" workbookViewId="0" topLeftCell="B1">
      <pane ySplit="4" topLeftCell="A5" activePane="bottomLeft" state="frozen"/>
      <selection pane="topLeft" activeCell="A1" sqref="A1:E1"/>
      <selection pane="bottomLeft" activeCell="S4" sqref="S4:S6"/>
    </sheetView>
  </sheetViews>
  <sheetFormatPr defaultColWidth="11.421875" defaultRowHeight="13.5" customHeight="1" outlineLevelRow="3"/>
  <cols>
    <col min="1" max="1" width="7.28125" style="2" hidden="1" customWidth="1"/>
    <col min="2" max="2" width="4.57421875" style="22" customWidth="1"/>
    <col min="3" max="3" width="14.140625" style="22" customWidth="1"/>
    <col min="4" max="4" width="6.140625" style="22" customWidth="1"/>
    <col min="5" max="5" width="7.421875" style="2" customWidth="1"/>
    <col min="6" max="6" width="13.7109375" style="2" hidden="1" customWidth="1"/>
    <col min="7" max="8" width="19.00390625" style="22" customWidth="1"/>
    <col min="9" max="9" width="19.421875" style="23" customWidth="1"/>
    <col min="10" max="10" width="36.7109375" style="22" customWidth="1"/>
    <col min="11" max="11" width="43.28125" style="22" customWidth="1"/>
    <col min="12" max="12" width="19.00390625" style="22" hidden="1" customWidth="1"/>
    <col min="13" max="13" width="20.140625" style="22" customWidth="1"/>
    <col min="14" max="14" width="18.28125" style="22" customWidth="1"/>
    <col min="15" max="15" width="15.8515625" style="24" hidden="1" customWidth="1"/>
    <col min="16" max="16" width="18.00390625" style="25" customWidth="1"/>
    <col min="17" max="17" width="16.57421875" style="25" customWidth="1"/>
    <col min="18" max="18" width="17.421875" style="25" customWidth="1"/>
    <col min="19" max="19" width="85.7109375" style="22" customWidth="1"/>
    <col min="20" max="20" width="18.421875" style="25" customWidth="1"/>
    <col min="21" max="21" width="14.421875" style="22" customWidth="1"/>
    <col min="22" max="22" width="75.57421875" style="22" customWidth="1"/>
    <col min="23" max="23" width="7.28125" style="2" customWidth="1"/>
    <col min="24" max="16384" width="11.421875" style="3" customWidth="1"/>
  </cols>
  <sheetData>
    <row r="1" spans="1:36" s="1" customFormat="1" ht="30.75" customHeight="1">
      <c r="A1" s="67"/>
      <c r="B1" s="80" t="s">
        <v>1938</v>
      </c>
      <c r="C1" s="80"/>
      <c r="D1" s="80"/>
      <c r="E1" s="80"/>
      <c r="F1" s="80"/>
      <c r="G1" s="80"/>
      <c r="H1" s="80"/>
      <c r="I1" s="80"/>
      <c r="J1" s="80"/>
      <c r="K1" s="80"/>
      <c r="L1" s="80"/>
      <c r="M1" s="80"/>
      <c r="N1" s="80"/>
      <c r="O1" s="80"/>
      <c r="P1" s="80"/>
      <c r="Q1" s="80"/>
      <c r="R1" s="80"/>
      <c r="S1" s="81" t="s">
        <v>1938</v>
      </c>
      <c r="T1" s="81"/>
      <c r="U1" s="81"/>
      <c r="V1" s="81"/>
      <c r="W1" s="68"/>
      <c r="X1" s="68"/>
      <c r="Y1" s="68"/>
      <c r="Z1" s="68"/>
      <c r="AA1" s="68"/>
      <c r="AB1" s="68"/>
      <c r="AC1" s="68"/>
      <c r="AD1" s="68"/>
      <c r="AE1" s="68"/>
      <c r="AF1" s="68"/>
      <c r="AG1" s="68"/>
      <c r="AH1" s="68"/>
      <c r="AI1" s="68"/>
      <c r="AJ1" s="68"/>
    </row>
    <row r="2" spans="1:36" ht="18" customHeight="1">
      <c r="A2" s="69"/>
      <c r="B2" s="80" t="s">
        <v>1937</v>
      </c>
      <c r="C2" s="80"/>
      <c r="D2" s="80"/>
      <c r="E2" s="80"/>
      <c r="F2" s="80"/>
      <c r="G2" s="80"/>
      <c r="H2" s="80"/>
      <c r="I2" s="80"/>
      <c r="J2" s="80"/>
      <c r="K2" s="80"/>
      <c r="L2" s="80"/>
      <c r="M2" s="80"/>
      <c r="N2" s="80"/>
      <c r="O2" s="80"/>
      <c r="P2" s="80"/>
      <c r="Q2" s="80"/>
      <c r="R2" s="80"/>
      <c r="S2" s="81" t="s">
        <v>156</v>
      </c>
      <c r="T2" s="81"/>
      <c r="U2" s="81"/>
      <c r="V2" s="81"/>
      <c r="W2" s="68"/>
      <c r="X2" s="68"/>
      <c r="Y2" s="68"/>
      <c r="Z2" s="68"/>
      <c r="AA2" s="68"/>
      <c r="AB2" s="68"/>
      <c r="AC2" s="68"/>
      <c r="AD2" s="68"/>
      <c r="AE2" s="68"/>
      <c r="AF2" s="68"/>
      <c r="AG2" s="68"/>
      <c r="AH2" s="68"/>
      <c r="AI2" s="68"/>
      <c r="AJ2" s="68"/>
    </row>
    <row r="3" spans="1:36" ht="23.25" customHeight="1">
      <c r="A3" s="69"/>
      <c r="B3" s="82" t="s">
        <v>1602</v>
      </c>
      <c r="C3" s="82"/>
      <c r="D3" s="82"/>
      <c r="E3" s="82"/>
      <c r="F3" s="82"/>
      <c r="G3" s="82"/>
      <c r="H3" s="82"/>
      <c r="I3" s="82"/>
      <c r="J3" s="82"/>
      <c r="K3" s="82"/>
      <c r="L3" s="82"/>
      <c r="M3" s="82"/>
      <c r="N3" s="82"/>
      <c r="O3" s="82"/>
      <c r="P3" s="82"/>
      <c r="Q3" s="82"/>
      <c r="R3" s="82"/>
      <c r="S3" s="82" t="s">
        <v>1602</v>
      </c>
      <c r="T3" s="82"/>
      <c r="U3" s="82"/>
      <c r="V3" s="82"/>
      <c r="W3" s="70"/>
      <c r="X3" s="70"/>
      <c r="Y3" s="70"/>
      <c r="Z3" s="70"/>
      <c r="AA3" s="70"/>
      <c r="AB3" s="70"/>
      <c r="AC3" s="70"/>
      <c r="AD3" s="70"/>
      <c r="AE3" s="70"/>
      <c r="AF3" s="70"/>
      <c r="AG3" s="70"/>
      <c r="AH3" s="70"/>
      <c r="AI3" s="70"/>
      <c r="AJ3" s="70"/>
    </row>
    <row r="4" spans="1:23" s="6" customFormat="1" ht="58.5" customHeight="1">
      <c r="A4" s="4" t="s">
        <v>377</v>
      </c>
      <c r="B4" s="89" t="s">
        <v>1027</v>
      </c>
      <c r="C4" s="90"/>
      <c r="D4" s="91"/>
      <c r="E4" s="63" t="s">
        <v>140</v>
      </c>
      <c r="F4" s="63" t="s">
        <v>95</v>
      </c>
      <c r="G4" s="63" t="s">
        <v>141</v>
      </c>
      <c r="H4" s="63" t="s">
        <v>142</v>
      </c>
      <c r="I4" s="64" t="s">
        <v>143</v>
      </c>
      <c r="J4" s="63" t="s">
        <v>144</v>
      </c>
      <c r="K4" s="63" t="s">
        <v>145</v>
      </c>
      <c r="L4" s="63" t="s">
        <v>146</v>
      </c>
      <c r="M4" s="63" t="s">
        <v>147</v>
      </c>
      <c r="N4" s="63" t="s">
        <v>148</v>
      </c>
      <c r="O4" s="65" t="s">
        <v>1280</v>
      </c>
      <c r="P4" s="65" t="s">
        <v>149</v>
      </c>
      <c r="Q4" s="65" t="s">
        <v>150</v>
      </c>
      <c r="R4" s="77" t="s">
        <v>151</v>
      </c>
      <c r="S4" s="79" t="s">
        <v>152</v>
      </c>
      <c r="T4" s="78" t="s">
        <v>153</v>
      </c>
      <c r="U4" s="63" t="s">
        <v>154</v>
      </c>
      <c r="V4" s="63" t="s">
        <v>155</v>
      </c>
      <c r="W4" s="5" t="s">
        <v>96</v>
      </c>
    </row>
    <row r="5" spans="1:23" s="8" customFormat="1" ht="38.25" customHeight="1">
      <c r="A5" s="42"/>
      <c r="B5" s="83" t="s">
        <v>1603</v>
      </c>
      <c r="C5" s="84"/>
      <c r="D5" s="84"/>
      <c r="E5" s="43">
        <f>E6+E10+E18+E28+E121+E130+E137+E161+E177+E213+E219+E224+E241+E260+E266+E279+E294+E431+E405+E397+E401+E450+E443+E409</f>
        <v>335</v>
      </c>
      <c r="F5" s="62"/>
      <c r="G5" s="62"/>
      <c r="H5" s="62"/>
      <c r="I5" s="45"/>
      <c r="J5" s="62"/>
      <c r="K5" s="62"/>
      <c r="L5" s="62"/>
      <c r="M5" s="62"/>
      <c r="N5" s="62"/>
      <c r="O5" s="46"/>
      <c r="P5" s="47"/>
      <c r="Q5" s="47"/>
      <c r="R5" s="47"/>
      <c r="S5" s="66"/>
      <c r="T5" s="47"/>
      <c r="U5" s="62"/>
      <c r="V5" s="48"/>
      <c r="W5" s="7"/>
    </row>
    <row r="6" spans="1:23" s="10" customFormat="1" ht="28.5" customHeight="1" outlineLevel="3">
      <c r="A6" s="42"/>
      <c r="B6" s="83" t="s">
        <v>1026</v>
      </c>
      <c r="C6" s="84"/>
      <c r="D6" s="84"/>
      <c r="E6" s="43">
        <f>SUBTOTAL(9,E9:E9)</f>
        <v>1</v>
      </c>
      <c r="F6" s="44"/>
      <c r="G6" s="44"/>
      <c r="H6" s="44"/>
      <c r="I6" s="45"/>
      <c r="J6" s="44"/>
      <c r="K6" s="44"/>
      <c r="L6" s="44"/>
      <c r="M6" s="44"/>
      <c r="N6" s="44"/>
      <c r="O6" s="46"/>
      <c r="P6" s="47"/>
      <c r="Q6" s="47"/>
      <c r="R6" s="47"/>
      <c r="S6" s="66"/>
      <c r="T6" s="47"/>
      <c r="U6" s="44"/>
      <c r="V6" s="48"/>
      <c r="W6" s="9"/>
    </row>
    <row r="7" spans="1:23" s="13" customFormat="1" ht="20.25" customHeight="1" outlineLevel="1">
      <c r="A7" s="11"/>
      <c r="B7" s="85" t="s">
        <v>651</v>
      </c>
      <c r="C7" s="86" t="s">
        <v>649</v>
      </c>
      <c r="D7" s="86"/>
      <c r="E7" s="37">
        <f>SUBTOTAL(9,E9:E9)</f>
        <v>1</v>
      </c>
      <c r="F7" s="38"/>
      <c r="G7" s="38"/>
      <c r="H7" s="38"/>
      <c r="I7" s="39"/>
      <c r="J7" s="38"/>
      <c r="K7" s="38"/>
      <c r="L7" s="38"/>
      <c r="M7" s="38"/>
      <c r="N7" s="38"/>
      <c r="O7" s="40"/>
      <c r="P7" s="40"/>
      <c r="Q7" s="40"/>
      <c r="R7" s="40"/>
      <c r="S7" s="71"/>
      <c r="T7" s="40"/>
      <c r="U7" s="38"/>
      <c r="V7" s="41"/>
      <c r="W7" s="12"/>
    </row>
    <row r="8" spans="1:23" s="21" customFormat="1" ht="20.25" customHeight="1" outlineLevel="2">
      <c r="A8" s="14"/>
      <c r="B8" s="87" t="s">
        <v>854</v>
      </c>
      <c r="C8" s="88"/>
      <c r="D8" s="88" t="s">
        <v>650</v>
      </c>
      <c r="E8" s="49">
        <f>SUBTOTAL(9,E9:E9)</f>
        <v>1</v>
      </c>
      <c r="F8" s="50"/>
      <c r="G8" s="50"/>
      <c r="H8" s="50"/>
      <c r="I8" s="51"/>
      <c r="J8" s="50"/>
      <c r="K8" s="50"/>
      <c r="L8" s="50"/>
      <c r="M8" s="50"/>
      <c r="N8" s="50"/>
      <c r="O8" s="52"/>
      <c r="P8" s="52"/>
      <c r="Q8" s="52"/>
      <c r="R8" s="52"/>
      <c r="S8" s="72"/>
      <c r="T8" s="52"/>
      <c r="U8" s="50"/>
      <c r="V8" s="53"/>
      <c r="W8" s="20"/>
    </row>
    <row r="9" spans="1:24" s="36" customFormat="1" ht="159.75" customHeight="1">
      <c r="A9" s="26">
        <v>2</v>
      </c>
      <c r="B9" s="27" t="s">
        <v>97</v>
      </c>
      <c r="C9" s="27" t="s">
        <v>98</v>
      </c>
      <c r="D9" s="27" t="s">
        <v>188</v>
      </c>
      <c r="E9" s="28">
        <v>1</v>
      </c>
      <c r="F9" s="29">
        <v>210</v>
      </c>
      <c r="G9" s="30" t="s">
        <v>99</v>
      </c>
      <c r="H9" s="30" t="s">
        <v>489</v>
      </c>
      <c r="I9" s="31">
        <v>700002210104</v>
      </c>
      <c r="J9" s="32" t="s">
        <v>647</v>
      </c>
      <c r="K9" s="32" t="s">
        <v>222</v>
      </c>
      <c r="L9" s="32" t="s">
        <v>223</v>
      </c>
      <c r="M9" s="32" t="s">
        <v>224</v>
      </c>
      <c r="N9" s="32" t="s">
        <v>225</v>
      </c>
      <c r="O9" s="33">
        <v>13294155.28</v>
      </c>
      <c r="P9" s="33">
        <v>2648116.63</v>
      </c>
      <c r="Q9" s="33">
        <v>1120504.2</v>
      </c>
      <c r="R9" s="33">
        <v>2643854.37</v>
      </c>
      <c r="S9" s="34" t="s">
        <v>1465</v>
      </c>
      <c r="T9" s="33">
        <v>14418921.74</v>
      </c>
      <c r="U9" s="32" t="s">
        <v>226</v>
      </c>
      <c r="V9" s="32" t="s">
        <v>939</v>
      </c>
      <c r="W9" s="30">
        <f>IF(OR(LEFT(I9)="7",LEFT(I9,1)="8"),VALUE(RIGHT(I9,3)),VALUE(RIGHT(I9,4)))</f>
        <v>104</v>
      </c>
      <c r="X9" s="35"/>
    </row>
    <row r="10" spans="1:23" s="10" customFormat="1" ht="28.5" customHeight="1" outlineLevel="3">
      <c r="A10" s="42"/>
      <c r="B10" s="83" t="s">
        <v>227</v>
      </c>
      <c r="C10" s="84"/>
      <c r="D10" s="84"/>
      <c r="E10" s="43">
        <f>SUBTOTAL(9,E11:E17)</f>
        <v>5</v>
      </c>
      <c r="F10" s="44"/>
      <c r="G10" s="44"/>
      <c r="H10" s="44"/>
      <c r="I10" s="45"/>
      <c r="J10" s="44"/>
      <c r="K10" s="44"/>
      <c r="L10" s="44"/>
      <c r="M10" s="44"/>
      <c r="N10" s="44"/>
      <c r="O10" s="46"/>
      <c r="P10" s="47"/>
      <c r="Q10" s="47"/>
      <c r="R10" s="47"/>
      <c r="S10" s="66"/>
      <c r="T10" s="47"/>
      <c r="U10" s="44"/>
      <c r="V10" s="48"/>
      <c r="W10" s="9"/>
    </row>
    <row r="11" spans="1:23" s="13" customFormat="1" ht="20.25" customHeight="1" outlineLevel="1">
      <c r="A11" s="11"/>
      <c r="B11" s="85" t="s">
        <v>651</v>
      </c>
      <c r="C11" s="86" t="s">
        <v>649</v>
      </c>
      <c r="D11" s="86"/>
      <c r="E11" s="37">
        <f>SUBTOTAL(9,E12:E17)</f>
        <v>5</v>
      </c>
      <c r="F11" s="38"/>
      <c r="G11" s="38"/>
      <c r="H11" s="38"/>
      <c r="I11" s="39"/>
      <c r="J11" s="38"/>
      <c r="K11" s="38"/>
      <c r="L11" s="38"/>
      <c r="M11" s="38"/>
      <c r="N11" s="38"/>
      <c r="O11" s="40"/>
      <c r="P11" s="40"/>
      <c r="Q11" s="40"/>
      <c r="R11" s="40"/>
      <c r="S11" s="71"/>
      <c r="T11" s="40"/>
      <c r="U11" s="38"/>
      <c r="V11" s="41"/>
      <c r="W11" s="12"/>
    </row>
    <row r="12" spans="1:23" s="21" customFormat="1" ht="20.25" customHeight="1" outlineLevel="2">
      <c r="A12" s="14"/>
      <c r="B12" s="87" t="s">
        <v>854</v>
      </c>
      <c r="C12" s="88"/>
      <c r="D12" s="88" t="s">
        <v>650</v>
      </c>
      <c r="E12" s="49">
        <f>SUBTOTAL(9,E13:E17)</f>
        <v>5</v>
      </c>
      <c r="F12" s="50"/>
      <c r="G12" s="50"/>
      <c r="H12" s="50"/>
      <c r="I12" s="51"/>
      <c r="J12" s="50"/>
      <c r="K12" s="50"/>
      <c r="L12" s="50"/>
      <c r="M12" s="50"/>
      <c r="N12" s="50"/>
      <c r="O12" s="52"/>
      <c r="P12" s="52"/>
      <c r="Q12" s="52"/>
      <c r="R12" s="52"/>
      <c r="S12" s="72"/>
      <c r="T12" s="52"/>
      <c r="U12" s="50"/>
      <c r="V12" s="53"/>
      <c r="W12" s="20"/>
    </row>
    <row r="13" spans="1:24" s="36" customFormat="1" ht="261" customHeight="1">
      <c r="A13" s="26">
        <v>4</v>
      </c>
      <c r="B13" s="27" t="s">
        <v>227</v>
      </c>
      <c r="C13" s="27" t="s">
        <v>98</v>
      </c>
      <c r="D13" s="27" t="s">
        <v>188</v>
      </c>
      <c r="E13" s="28">
        <v>1</v>
      </c>
      <c r="F13" s="29">
        <v>120</v>
      </c>
      <c r="G13" s="30" t="s">
        <v>1106</v>
      </c>
      <c r="H13" s="30" t="s">
        <v>489</v>
      </c>
      <c r="I13" s="31">
        <v>20040411201355</v>
      </c>
      <c r="J13" s="32" t="s">
        <v>633</v>
      </c>
      <c r="K13" s="32" t="s">
        <v>1053</v>
      </c>
      <c r="L13" s="32" t="s">
        <v>223</v>
      </c>
      <c r="M13" s="32" t="s">
        <v>644</v>
      </c>
      <c r="N13" s="32" t="s">
        <v>225</v>
      </c>
      <c r="O13" s="33">
        <v>210800837.88</v>
      </c>
      <c r="P13" s="33">
        <v>443035149.2</v>
      </c>
      <c r="Q13" s="33">
        <v>17128480.66</v>
      </c>
      <c r="R13" s="33">
        <v>165145552.73</v>
      </c>
      <c r="S13" s="34" t="s">
        <v>1604</v>
      </c>
      <c r="T13" s="33">
        <v>505818915.01</v>
      </c>
      <c r="U13" s="32" t="s">
        <v>226</v>
      </c>
      <c r="V13" s="32" t="s">
        <v>1054</v>
      </c>
      <c r="W13" s="30">
        <f>IF(OR(LEFT(I13)="7",LEFT(I13,1)="8"),VALUE(RIGHT(I13,3)),VALUE(RIGHT(I13,4)))</f>
        <v>1355</v>
      </c>
      <c r="X13" s="35"/>
    </row>
    <row r="14" spans="1:24" s="36" customFormat="1" ht="225.75" customHeight="1">
      <c r="A14" s="26">
        <v>4</v>
      </c>
      <c r="B14" s="27" t="s">
        <v>227</v>
      </c>
      <c r="C14" s="27" t="s">
        <v>98</v>
      </c>
      <c r="D14" s="27" t="s">
        <v>188</v>
      </c>
      <c r="E14" s="28">
        <v>1</v>
      </c>
      <c r="F14" s="29">
        <v>200</v>
      </c>
      <c r="G14" s="30" t="s">
        <v>634</v>
      </c>
      <c r="H14" s="30" t="s">
        <v>489</v>
      </c>
      <c r="I14" s="31">
        <v>20050420001404</v>
      </c>
      <c r="J14" s="32" t="s">
        <v>635</v>
      </c>
      <c r="K14" s="32" t="s">
        <v>636</v>
      </c>
      <c r="L14" s="32" t="s">
        <v>223</v>
      </c>
      <c r="M14" s="32" t="s">
        <v>627</v>
      </c>
      <c r="N14" s="32" t="s">
        <v>637</v>
      </c>
      <c r="O14" s="33">
        <v>231180447.53</v>
      </c>
      <c r="P14" s="33">
        <v>0</v>
      </c>
      <c r="Q14" s="33">
        <v>17215658.57</v>
      </c>
      <c r="R14" s="33">
        <v>35233327.34</v>
      </c>
      <c r="S14" s="34" t="s">
        <v>1605</v>
      </c>
      <c r="T14" s="33">
        <v>213162778.76</v>
      </c>
      <c r="U14" s="32" t="s">
        <v>226</v>
      </c>
      <c r="V14" s="32" t="s">
        <v>1236</v>
      </c>
      <c r="W14" s="30">
        <f>IF(OR(LEFT(I14)="7",LEFT(I14,1)="8"),VALUE(RIGHT(I14,3)),VALUE(RIGHT(I14,4)))</f>
        <v>1404</v>
      </c>
      <c r="X14" s="35"/>
    </row>
    <row r="15" spans="1:24" s="36" customFormat="1" ht="234.75" customHeight="1">
      <c r="A15" s="26">
        <v>4</v>
      </c>
      <c r="B15" s="27" t="s">
        <v>227</v>
      </c>
      <c r="C15" s="27" t="s">
        <v>98</v>
      </c>
      <c r="D15" s="27" t="s">
        <v>188</v>
      </c>
      <c r="E15" s="28">
        <v>1</v>
      </c>
      <c r="F15" s="29">
        <v>811</v>
      </c>
      <c r="G15" s="30" t="s">
        <v>1055</v>
      </c>
      <c r="H15" s="30" t="s">
        <v>489</v>
      </c>
      <c r="I15" s="31">
        <v>20073641001477</v>
      </c>
      <c r="J15" s="32" t="s">
        <v>181</v>
      </c>
      <c r="K15" s="32" t="s">
        <v>182</v>
      </c>
      <c r="L15" s="32" t="s">
        <v>223</v>
      </c>
      <c r="M15" s="32" t="s">
        <v>644</v>
      </c>
      <c r="N15" s="32" t="s">
        <v>225</v>
      </c>
      <c r="O15" s="33">
        <v>1065409379.59</v>
      </c>
      <c r="P15" s="33">
        <v>0</v>
      </c>
      <c r="Q15" s="33">
        <v>21316037.1</v>
      </c>
      <c r="R15" s="33">
        <v>60240647.71</v>
      </c>
      <c r="S15" s="34" t="s">
        <v>1353</v>
      </c>
      <c r="T15" s="33">
        <v>1026484768.98</v>
      </c>
      <c r="U15" s="32" t="s">
        <v>645</v>
      </c>
      <c r="V15" s="32" t="s">
        <v>1606</v>
      </c>
      <c r="W15" s="30">
        <f>IF(OR(LEFT(I15)="7",LEFT(I15,1)="8"),VALUE(RIGHT(I15,3)),VALUE(RIGHT(I15,4)))</f>
        <v>1477</v>
      </c>
      <c r="X15" s="35"/>
    </row>
    <row r="16" spans="1:24" s="36" customFormat="1" ht="257.25" customHeight="1">
      <c r="A16" s="26">
        <v>4</v>
      </c>
      <c r="B16" s="27" t="s">
        <v>227</v>
      </c>
      <c r="C16" s="27" t="s">
        <v>98</v>
      </c>
      <c r="D16" s="27" t="s">
        <v>188</v>
      </c>
      <c r="E16" s="28">
        <v>1</v>
      </c>
      <c r="F16" s="29">
        <v>911</v>
      </c>
      <c r="G16" s="30" t="s">
        <v>1117</v>
      </c>
      <c r="H16" s="30" t="s">
        <v>489</v>
      </c>
      <c r="I16" s="31">
        <v>20120491101560</v>
      </c>
      <c r="J16" s="32" t="s">
        <v>1029</v>
      </c>
      <c r="K16" s="32" t="s">
        <v>1030</v>
      </c>
      <c r="L16" s="32" t="s">
        <v>223</v>
      </c>
      <c r="M16" s="32" t="s">
        <v>627</v>
      </c>
      <c r="N16" s="32" t="s">
        <v>637</v>
      </c>
      <c r="O16" s="33">
        <v>95511160.31</v>
      </c>
      <c r="P16" s="33">
        <v>0</v>
      </c>
      <c r="Q16" s="33">
        <v>5690418.65</v>
      </c>
      <c r="R16" s="33">
        <v>55150200.47</v>
      </c>
      <c r="S16" s="34" t="s">
        <v>1354</v>
      </c>
      <c r="T16" s="33">
        <v>46051378.49</v>
      </c>
      <c r="U16" s="32" t="s">
        <v>226</v>
      </c>
      <c r="V16" s="32" t="s">
        <v>1292</v>
      </c>
      <c r="W16" s="30">
        <f>IF(OR(LEFT(I16)="7",LEFT(I16,1)="8"),VALUE(RIGHT(I16,3)),VALUE(RIGHT(I16,4)))</f>
        <v>1560</v>
      </c>
      <c r="X16" s="35"/>
    </row>
    <row r="17" spans="1:24" s="36" customFormat="1" ht="241.5" customHeight="1">
      <c r="A17" s="26">
        <v>4</v>
      </c>
      <c r="B17" s="27" t="s">
        <v>227</v>
      </c>
      <c r="C17" s="27" t="s">
        <v>98</v>
      </c>
      <c r="D17" s="27" t="s">
        <v>188</v>
      </c>
      <c r="E17" s="28">
        <v>1</v>
      </c>
      <c r="F17" s="29">
        <v>911</v>
      </c>
      <c r="G17" s="30" t="s">
        <v>1117</v>
      </c>
      <c r="H17" s="30" t="s">
        <v>489</v>
      </c>
      <c r="I17" s="31">
        <v>20120491101561</v>
      </c>
      <c r="J17" s="32" t="s">
        <v>1031</v>
      </c>
      <c r="K17" s="32" t="s">
        <v>1032</v>
      </c>
      <c r="L17" s="32" t="s">
        <v>223</v>
      </c>
      <c r="M17" s="32" t="s">
        <v>627</v>
      </c>
      <c r="N17" s="32" t="s">
        <v>637</v>
      </c>
      <c r="O17" s="33">
        <v>100820374.85</v>
      </c>
      <c r="P17" s="33">
        <v>275000130.1</v>
      </c>
      <c r="Q17" s="33">
        <v>10370595.39</v>
      </c>
      <c r="R17" s="33">
        <v>337357656.55</v>
      </c>
      <c r="S17" s="34" t="s">
        <v>1535</v>
      </c>
      <c r="T17" s="33">
        <v>48833443.79</v>
      </c>
      <c r="U17" s="32" t="s">
        <v>226</v>
      </c>
      <c r="V17" s="32" t="s">
        <v>1293</v>
      </c>
      <c r="W17" s="30">
        <f>IF(OR(LEFT(I17)="7",LEFT(I17,1)="8"),VALUE(RIGHT(I17,3)),VALUE(RIGHT(I17,4)))</f>
        <v>1561</v>
      </c>
      <c r="X17" s="35"/>
    </row>
    <row r="18" spans="1:23" s="10" customFormat="1" ht="12" outlineLevel="3">
      <c r="A18" s="42"/>
      <c r="B18" s="83" t="s">
        <v>639</v>
      </c>
      <c r="C18" s="84"/>
      <c r="D18" s="84"/>
      <c r="E18" s="43">
        <f>SUBTOTAL(9,E19:E27)</f>
        <v>5</v>
      </c>
      <c r="F18" s="44"/>
      <c r="G18" s="44"/>
      <c r="H18" s="44"/>
      <c r="I18" s="45"/>
      <c r="J18" s="44"/>
      <c r="K18" s="44"/>
      <c r="L18" s="44"/>
      <c r="M18" s="44"/>
      <c r="N18" s="44"/>
      <c r="O18" s="46"/>
      <c r="P18" s="47"/>
      <c r="Q18" s="47"/>
      <c r="R18" s="47"/>
      <c r="S18" s="66"/>
      <c r="T18" s="47"/>
      <c r="U18" s="44"/>
      <c r="V18" s="48"/>
      <c r="W18" s="9"/>
    </row>
    <row r="19" spans="1:23" s="13" customFormat="1" ht="12" outlineLevel="1">
      <c r="A19" s="11"/>
      <c r="B19" s="85" t="s">
        <v>651</v>
      </c>
      <c r="C19" s="86" t="s">
        <v>649</v>
      </c>
      <c r="D19" s="86"/>
      <c r="E19" s="37">
        <f>SUBTOTAL(9,E20:E23)</f>
        <v>3</v>
      </c>
      <c r="F19" s="38"/>
      <c r="G19" s="38"/>
      <c r="H19" s="38"/>
      <c r="I19" s="39"/>
      <c r="J19" s="38"/>
      <c r="K19" s="38"/>
      <c r="L19" s="38"/>
      <c r="M19" s="38"/>
      <c r="N19" s="38"/>
      <c r="O19" s="40"/>
      <c r="P19" s="40"/>
      <c r="Q19" s="40"/>
      <c r="R19" s="40"/>
      <c r="S19" s="71"/>
      <c r="T19" s="40"/>
      <c r="U19" s="38"/>
      <c r="V19" s="41"/>
      <c r="W19" s="12"/>
    </row>
    <row r="20" spans="1:23" s="21" customFormat="1" ht="12" outlineLevel="2">
      <c r="A20" s="14"/>
      <c r="B20" s="87" t="s">
        <v>263</v>
      </c>
      <c r="C20" s="88"/>
      <c r="D20" s="88"/>
      <c r="E20" s="49">
        <f>SUBTOTAL(9,E21:E23)</f>
        <v>3</v>
      </c>
      <c r="F20" s="50"/>
      <c r="G20" s="50"/>
      <c r="H20" s="50"/>
      <c r="I20" s="51"/>
      <c r="J20" s="50"/>
      <c r="K20" s="50"/>
      <c r="L20" s="50"/>
      <c r="M20" s="50"/>
      <c r="N20" s="50"/>
      <c r="O20" s="52"/>
      <c r="P20" s="52"/>
      <c r="Q20" s="52"/>
      <c r="R20" s="52"/>
      <c r="S20" s="72"/>
      <c r="T20" s="52"/>
      <c r="U20" s="50"/>
      <c r="V20" s="53"/>
      <c r="W20" s="20"/>
    </row>
    <row r="21" spans="1:24" s="36" customFormat="1" ht="248.25" customHeight="1">
      <c r="A21" s="26">
        <v>5</v>
      </c>
      <c r="B21" s="27" t="s">
        <v>639</v>
      </c>
      <c r="C21" s="27" t="s">
        <v>98</v>
      </c>
      <c r="D21" s="27" t="s">
        <v>188</v>
      </c>
      <c r="E21" s="28">
        <v>1</v>
      </c>
      <c r="F21" s="29">
        <v>121</v>
      </c>
      <c r="G21" s="30" t="s">
        <v>1009</v>
      </c>
      <c r="H21" s="30" t="s">
        <v>489</v>
      </c>
      <c r="I21" s="31">
        <v>20120512101557</v>
      </c>
      <c r="J21" s="32" t="s">
        <v>1010</v>
      </c>
      <c r="K21" s="32" t="s">
        <v>1011</v>
      </c>
      <c r="L21" s="32" t="s">
        <v>223</v>
      </c>
      <c r="M21" s="32" t="s">
        <v>367</v>
      </c>
      <c r="N21" s="32" t="s">
        <v>225</v>
      </c>
      <c r="O21" s="33">
        <v>250891160.62</v>
      </c>
      <c r="P21" s="33">
        <v>0</v>
      </c>
      <c r="Q21" s="33">
        <v>20279050.28</v>
      </c>
      <c r="R21" s="33">
        <v>337154.57</v>
      </c>
      <c r="S21" s="34" t="s">
        <v>1607</v>
      </c>
      <c r="T21" s="33">
        <v>270724361.43</v>
      </c>
      <c r="U21" s="32" t="s">
        <v>645</v>
      </c>
      <c r="V21" s="32" t="s">
        <v>1608</v>
      </c>
      <c r="W21" s="30">
        <f>IF(OR(LEFT(I21)="7",LEFT(I21,1)="8"),VALUE(RIGHT(I21,3)),VALUE(RIGHT(I21,4)))</f>
        <v>1557</v>
      </c>
      <c r="X21" s="35"/>
    </row>
    <row r="22" spans="1:24" s="36" customFormat="1" ht="254.25" customHeight="1">
      <c r="A22" s="26">
        <v>5</v>
      </c>
      <c r="B22" s="27" t="s">
        <v>639</v>
      </c>
      <c r="C22" s="27" t="s">
        <v>98</v>
      </c>
      <c r="D22" s="27" t="s">
        <v>188</v>
      </c>
      <c r="E22" s="28">
        <v>1</v>
      </c>
      <c r="F22" s="29" t="s">
        <v>1033</v>
      </c>
      <c r="G22" s="30" t="s">
        <v>1034</v>
      </c>
      <c r="H22" s="30" t="s">
        <v>489</v>
      </c>
      <c r="I22" s="31" t="s">
        <v>1035</v>
      </c>
      <c r="J22" s="32" t="s">
        <v>1036</v>
      </c>
      <c r="K22" s="32" t="s">
        <v>1037</v>
      </c>
      <c r="L22" s="32" t="s">
        <v>223</v>
      </c>
      <c r="M22" s="32" t="s">
        <v>367</v>
      </c>
      <c r="N22" s="32" t="s">
        <v>225</v>
      </c>
      <c r="O22" s="33">
        <v>33652441.78</v>
      </c>
      <c r="P22" s="33">
        <v>61389353.11</v>
      </c>
      <c r="Q22" s="33">
        <v>4769437.82</v>
      </c>
      <c r="R22" s="33">
        <v>45145717.96</v>
      </c>
      <c r="S22" s="34" t="s">
        <v>1610</v>
      </c>
      <c r="T22" s="33">
        <v>54682777.75</v>
      </c>
      <c r="U22" s="32" t="s">
        <v>645</v>
      </c>
      <c r="V22" s="32" t="s">
        <v>1611</v>
      </c>
      <c r="W22" s="30">
        <f>IF(OR(LEFT(I22)="7",LEFT(I22,1)="8"),VALUE(RIGHT(I22,3)),VALUE(RIGHT(I22,4)))</f>
        <v>1563</v>
      </c>
      <c r="X22" s="35"/>
    </row>
    <row r="23" spans="1:24" s="36" customFormat="1" ht="258.75" customHeight="1">
      <c r="A23" s="26">
        <v>5</v>
      </c>
      <c r="B23" s="27" t="s">
        <v>639</v>
      </c>
      <c r="C23" s="27" t="s">
        <v>98</v>
      </c>
      <c r="D23" s="27" t="s">
        <v>188</v>
      </c>
      <c r="E23" s="28">
        <v>1</v>
      </c>
      <c r="F23" s="29" t="s">
        <v>1033</v>
      </c>
      <c r="G23" s="30" t="s">
        <v>1034</v>
      </c>
      <c r="H23" s="30" t="s">
        <v>489</v>
      </c>
      <c r="I23" s="31" t="s">
        <v>748</v>
      </c>
      <c r="J23" s="32" t="s">
        <v>749</v>
      </c>
      <c r="K23" s="32" t="s">
        <v>63</v>
      </c>
      <c r="L23" s="32" t="s">
        <v>223</v>
      </c>
      <c r="M23" s="32" t="s">
        <v>367</v>
      </c>
      <c r="N23" s="32" t="s">
        <v>637</v>
      </c>
      <c r="O23" s="33">
        <v>51869821.15</v>
      </c>
      <c r="P23" s="33">
        <v>23884392.31</v>
      </c>
      <c r="Q23" s="33">
        <v>4225029.3</v>
      </c>
      <c r="R23" s="33">
        <v>26675329.53</v>
      </c>
      <c r="S23" s="34" t="s">
        <v>1536</v>
      </c>
      <c r="T23" s="33">
        <v>86265388.84</v>
      </c>
      <c r="U23" s="32" t="s">
        <v>645</v>
      </c>
      <c r="V23" s="32" t="s">
        <v>1609</v>
      </c>
      <c r="W23" s="30">
        <f>IF(OR(LEFT(I23)="7",LEFT(I23,1)="8"),VALUE(RIGHT(I23,3)),VALUE(RIGHT(I23,4)))</f>
        <v>31</v>
      </c>
      <c r="X23" s="35"/>
    </row>
    <row r="24" spans="1:23" s="13" customFormat="1" ht="12" outlineLevel="1">
      <c r="A24" s="11"/>
      <c r="B24" s="85" t="s">
        <v>162</v>
      </c>
      <c r="C24" s="86"/>
      <c r="D24" s="86"/>
      <c r="E24" s="37">
        <f>SUBTOTAL(9,E25:E27)</f>
        <v>2</v>
      </c>
      <c r="F24" s="38"/>
      <c r="G24" s="38"/>
      <c r="H24" s="38"/>
      <c r="I24" s="39"/>
      <c r="J24" s="38"/>
      <c r="K24" s="38"/>
      <c r="L24" s="38"/>
      <c r="M24" s="38"/>
      <c r="N24" s="38"/>
      <c r="O24" s="40"/>
      <c r="P24" s="40"/>
      <c r="Q24" s="40"/>
      <c r="R24" s="40"/>
      <c r="S24" s="71"/>
      <c r="T24" s="40"/>
      <c r="U24" s="38"/>
      <c r="V24" s="41"/>
      <c r="W24" s="12"/>
    </row>
    <row r="25" spans="1:23" s="21" customFormat="1" ht="12" outlineLevel="2">
      <c r="A25" s="14"/>
      <c r="B25" s="87" t="s">
        <v>263</v>
      </c>
      <c r="C25" s="88"/>
      <c r="D25" s="88"/>
      <c r="E25" s="49">
        <f>SUBTOTAL(9,E26:E27)</f>
        <v>2</v>
      </c>
      <c r="F25" s="50"/>
      <c r="G25" s="50"/>
      <c r="H25" s="50"/>
      <c r="I25" s="51"/>
      <c r="J25" s="50"/>
      <c r="K25" s="50"/>
      <c r="L25" s="50"/>
      <c r="M25" s="50"/>
      <c r="N25" s="50"/>
      <c r="O25" s="52"/>
      <c r="P25" s="52"/>
      <c r="Q25" s="52"/>
      <c r="R25" s="52"/>
      <c r="S25" s="72"/>
      <c r="T25" s="52"/>
      <c r="U25" s="50"/>
      <c r="V25" s="53"/>
      <c r="W25" s="20"/>
    </row>
    <row r="26" spans="1:24" s="36" customFormat="1" ht="248.25" customHeight="1">
      <c r="A26" s="26">
        <v>5</v>
      </c>
      <c r="B26" s="27" t="s">
        <v>639</v>
      </c>
      <c r="C26" s="27" t="s">
        <v>64</v>
      </c>
      <c r="D26" s="27" t="s">
        <v>188</v>
      </c>
      <c r="E26" s="28">
        <v>1</v>
      </c>
      <c r="F26" s="29">
        <v>211</v>
      </c>
      <c r="G26" s="30" t="s">
        <v>1471</v>
      </c>
      <c r="H26" s="30" t="s">
        <v>1470</v>
      </c>
      <c r="I26" s="31">
        <v>20180521101602</v>
      </c>
      <c r="J26" s="32" t="s">
        <v>1469</v>
      </c>
      <c r="K26" s="32" t="s">
        <v>1468</v>
      </c>
      <c r="L26" s="32" t="s">
        <v>223</v>
      </c>
      <c r="M26" s="32" t="s">
        <v>367</v>
      </c>
      <c r="N26" s="32" t="s">
        <v>225</v>
      </c>
      <c r="O26" s="33">
        <v>354131874.89</v>
      </c>
      <c r="P26" s="33">
        <v>0.03</v>
      </c>
      <c r="Q26" s="33">
        <v>16867909.33</v>
      </c>
      <c r="R26" s="33">
        <v>230485641.39</v>
      </c>
      <c r="S26" s="34" t="s">
        <v>1467</v>
      </c>
      <c r="T26" s="33">
        <v>140514142.86</v>
      </c>
      <c r="U26" s="32" t="s">
        <v>645</v>
      </c>
      <c r="V26" s="32" t="s">
        <v>1466</v>
      </c>
      <c r="W26" s="30">
        <f>IF(OR(LEFT(I26)="7",LEFT(I26,1)="8"),VALUE(RIGHT(I26,3)),VALUE(RIGHT(I26,4)))</f>
        <v>1602</v>
      </c>
      <c r="X26" s="35"/>
    </row>
    <row r="27" spans="1:24" s="36" customFormat="1" ht="254.25" customHeight="1">
      <c r="A27" s="26">
        <v>5</v>
      </c>
      <c r="B27" s="27" t="s">
        <v>639</v>
      </c>
      <c r="C27" s="27" t="s">
        <v>64</v>
      </c>
      <c r="D27" s="27" t="s">
        <v>188</v>
      </c>
      <c r="E27" s="28">
        <v>1</v>
      </c>
      <c r="F27" s="29">
        <v>612</v>
      </c>
      <c r="G27" s="30" t="s">
        <v>114</v>
      </c>
      <c r="H27" s="30" t="s">
        <v>114</v>
      </c>
      <c r="I27" s="31">
        <v>20070561201459</v>
      </c>
      <c r="J27" s="32" t="s">
        <v>113</v>
      </c>
      <c r="K27" s="32" t="s">
        <v>167</v>
      </c>
      <c r="L27" s="32" t="s">
        <v>668</v>
      </c>
      <c r="M27" s="32" t="s">
        <v>610</v>
      </c>
      <c r="N27" s="32" t="s">
        <v>225</v>
      </c>
      <c r="O27" s="33">
        <v>22757262.38</v>
      </c>
      <c r="P27" s="33">
        <v>0</v>
      </c>
      <c r="Q27" s="33">
        <v>34415.34</v>
      </c>
      <c r="R27" s="33">
        <v>120164.53</v>
      </c>
      <c r="S27" s="34" t="s">
        <v>1612</v>
      </c>
      <c r="T27" s="33">
        <v>22671513.19</v>
      </c>
      <c r="U27" s="32" t="s">
        <v>226</v>
      </c>
      <c r="V27" s="32" t="s">
        <v>1613</v>
      </c>
      <c r="W27" s="30">
        <f>IF(OR(LEFT(I27)="7",LEFT(I27,1)="8"),VALUE(RIGHT(I27,3)),VALUE(RIGHT(I27,4)))</f>
        <v>1459</v>
      </c>
      <c r="X27" s="35"/>
    </row>
    <row r="28" spans="1:23" s="10" customFormat="1" ht="12" outlineLevel="3">
      <c r="A28" s="42"/>
      <c r="B28" s="83" t="s">
        <v>100</v>
      </c>
      <c r="C28" s="84"/>
      <c r="D28" s="84"/>
      <c r="E28" s="43">
        <f>SUBTOTAL(9,E31:E120)</f>
        <v>83</v>
      </c>
      <c r="F28" s="44"/>
      <c r="G28" s="44"/>
      <c r="H28" s="44"/>
      <c r="I28" s="45"/>
      <c r="J28" s="44"/>
      <c r="K28" s="44"/>
      <c r="L28" s="44"/>
      <c r="M28" s="44"/>
      <c r="N28" s="44"/>
      <c r="O28" s="46"/>
      <c r="P28" s="47"/>
      <c r="Q28" s="47"/>
      <c r="R28" s="47"/>
      <c r="S28" s="66"/>
      <c r="T28" s="47"/>
      <c r="U28" s="44"/>
      <c r="V28" s="48"/>
      <c r="W28" s="9"/>
    </row>
    <row r="29" spans="1:23" s="13" customFormat="1" ht="12" outlineLevel="1">
      <c r="A29" s="11"/>
      <c r="B29" s="85" t="s">
        <v>651</v>
      </c>
      <c r="C29" s="86" t="s">
        <v>649</v>
      </c>
      <c r="D29" s="86"/>
      <c r="E29" s="37">
        <f>SUBTOTAL(9,E31:E106)</f>
        <v>74</v>
      </c>
      <c r="F29" s="38"/>
      <c r="G29" s="38"/>
      <c r="H29" s="38"/>
      <c r="I29" s="39"/>
      <c r="J29" s="38"/>
      <c r="K29" s="38"/>
      <c r="L29" s="38"/>
      <c r="M29" s="38"/>
      <c r="N29" s="38"/>
      <c r="O29" s="40"/>
      <c r="P29" s="40"/>
      <c r="Q29" s="40"/>
      <c r="R29" s="40"/>
      <c r="S29" s="71"/>
      <c r="T29" s="40"/>
      <c r="U29" s="38"/>
      <c r="V29" s="41"/>
      <c r="W29" s="12"/>
    </row>
    <row r="30" spans="1:23" s="21" customFormat="1" ht="12" outlineLevel="2">
      <c r="A30" s="14"/>
      <c r="B30" s="87" t="s">
        <v>263</v>
      </c>
      <c r="C30" s="88"/>
      <c r="D30" s="88"/>
      <c r="E30" s="49">
        <f>SUBTOTAL(9,E31:E90)</f>
        <v>60</v>
      </c>
      <c r="F30" s="50"/>
      <c r="G30" s="50"/>
      <c r="H30" s="50"/>
      <c r="I30" s="51"/>
      <c r="J30" s="50"/>
      <c r="K30" s="50"/>
      <c r="L30" s="50"/>
      <c r="M30" s="50"/>
      <c r="N30" s="50"/>
      <c r="O30" s="52"/>
      <c r="P30" s="52"/>
      <c r="Q30" s="52"/>
      <c r="R30" s="52"/>
      <c r="S30" s="72"/>
      <c r="T30" s="52"/>
      <c r="U30" s="50"/>
      <c r="V30" s="53"/>
      <c r="W30" s="20"/>
    </row>
    <row r="31" spans="1:24" s="36" customFormat="1" ht="282.75" customHeight="1">
      <c r="A31" s="26">
        <v>6</v>
      </c>
      <c r="B31" s="27" t="s">
        <v>100</v>
      </c>
      <c r="C31" s="27" t="s">
        <v>98</v>
      </c>
      <c r="D31" s="27" t="s">
        <v>188</v>
      </c>
      <c r="E31" s="28">
        <v>1</v>
      </c>
      <c r="F31" s="29">
        <v>210</v>
      </c>
      <c r="G31" s="30" t="s">
        <v>641</v>
      </c>
      <c r="H31" s="30" t="s">
        <v>489</v>
      </c>
      <c r="I31" s="31">
        <v>20110621001545</v>
      </c>
      <c r="J31" s="32" t="s">
        <v>925</v>
      </c>
      <c r="K31" s="32" t="s">
        <v>926</v>
      </c>
      <c r="L31" s="32" t="s">
        <v>223</v>
      </c>
      <c r="M31" s="32" t="s">
        <v>644</v>
      </c>
      <c r="N31" s="32" t="s">
        <v>164</v>
      </c>
      <c r="O31" s="33">
        <v>7741091660.2</v>
      </c>
      <c r="P31" s="33">
        <v>800000000</v>
      </c>
      <c r="Q31" s="33">
        <v>642960040.69</v>
      </c>
      <c r="R31" s="33">
        <v>1531164259.22</v>
      </c>
      <c r="S31" s="34" t="s">
        <v>1614</v>
      </c>
      <c r="T31" s="33">
        <v>7652887441.67</v>
      </c>
      <c r="U31" s="32" t="s">
        <v>226</v>
      </c>
      <c r="V31" s="32" t="s">
        <v>1615</v>
      </c>
      <c r="W31" s="30">
        <f aca="true" t="shared" si="0" ref="W31:W90">IF(OR(LEFT(I31)="7",LEFT(I31,1)="8"),VALUE(RIGHT(I31,3)),VALUE(RIGHT(I31,4)))</f>
        <v>1545</v>
      </c>
      <c r="X31" s="35"/>
    </row>
    <row r="32" spans="1:24" s="36" customFormat="1" ht="272.25" customHeight="1">
      <c r="A32" s="26">
        <v>6</v>
      </c>
      <c r="B32" s="27" t="s">
        <v>100</v>
      </c>
      <c r="C32" s="27" t="s">
        <v>98</v>
      </c>
      <c r="D32" s="27" t="s">
        <v>188</v>
      </c>
      <c r="E32" s="28">
        <v>1</v>
      </c>
      <c r="F32" s="29">
        <v>210</v>
      </c>
      <c r="G32" s="30" t="s">
        <v>641</v>
      </c>
      <c r="H32" s="30" t="s">
        <v>489</v>
      </c>
      <c r="I32" s="31">
        <v>20120621001550</v>
      </c>
      <c r="J32" s="32" t="s">
        <v>986</v>
      </c>
      <c r="K32" s="32" t="s">
        <v>987</v>
      </c>
      <c r="L32" s="32" t="s">
        <v>223</v>
      </c>
      <c r="M32" s="32" t="s">
        <v>644</v>
      </c>
      <c r="N32" s="32" t="s">
        <v>164</v>
      </c>
      <c r="O32" s="33">
        <v>5793502945.07</v>
      </c>
      <c r="P32" s="33">
        <v>0</v>
      </c>
      <c r="Q32" s="33">
        <v>431040295.49</v>
      </c>
      <c r="R32" s="33">
        <v>607825346.57</v>
      </c>
      <c r="S32" s="34" t="s">
        <v>1616</v>
      </c>
      <c r="T32" s="33">
        <v>5616717893.99</v>
      </c>
      <c r="U32" s="32" t="s">
        <v>226</v>
      </c>
      <c r="V32" s="32" t="s">
        <v>1617</v>
      </c>
      <c r="W32" s="30">
        <f t="shared" si="0"/>
        <v>1550</v>
      </c>
      <c r="X32" s="35"/>
    </row>
    <row r="33" spans="1:24" s="36" customFormat="1" ht="293.25" customHeight="1">
      <c r="A33" s="26">
        <v>6</v>
      </c>
      <c r="B33" s="27" t="s">
        <v>100</v>
      </c>
      <c r="C33" s="27" t="s">
        <v>98</v>
      </c>
      <c r="D33" s="27" t="s">
        <v>188</v>
      </c>
      <c r="E33" s="28">
        <v>1</v>
      </c>
      <c r="F33" s="29">
        <v>211</v>
      </c>
      <c r="G33" s="30" t="s">
        <v>210</v>
      </c>
      <c r="H33" s="30" t="s">
        <v>489</v>
      </c>
      <c r="I33" s="31">
        <v>20010620001161</v>
      </c>
      <c r="J33" s="32" t="s">
        <v>1179</v>
      </c>
      <c r="K33" s="32" t="s">
        <v>1180</v>
      </c>
      <c r="L33" s="32" t="s">
        <v>223</v>
      </c>
      <c r="M33" s="32" t="s">
        <v>224</v>
      </c>
      <c r="N33" s="32" t="s">
        <v>164</v>
      </c>
      <c r="O33" s="33">
        <v>220971520822.41</v>
      </c>
      <c r="P33" s="33">
        <v>63803729335.36</v>
      </c>
      <c r="Q33" s="33">
        <v>18484376217.14</v>
      </c>
      <c r="R33" s="33">
        <v>23488907723.38</v>
      </c>
      <c r="S33" s="34" t="s">
        <v>1618</v>
      </c>
      <c r="T33" s="33">
        <v>279770718651.53</v>
      </c>
      <c r="U33" s="32" t="s">
        <v>226</v>
      </c>
      <c r="V33" s="32" t="s">
        <v>1619</v>
      </c>
      <c r="W33" s="30">
        <f t="shared" si="0"/>
        <v>1161</v>
      </c>
      <c r="X33" s="35"/>
    </row>
    <row r="34" spans="1:24" s="36" customFormat="1" ht="331.5" customHeight="1">
      <c r="A34" s="26">
        <v>6</v>
      </c>
      <c r="B34" s="27" t="s">
        <v>100</v>
      </c>
      <c r="C34" s="27" t="s">
        <v>98</v>
      </c>
      <c r="D34" s="27" t="s">
        <v>188</v>
      </c>
      <c r="E34" s="28">
        <v>1</v>
      </c>
      <c r="F34" s="29">
        <v>212</v>
      </c>
      <c r="G34" s="30" t="s">
        <v>211</v>
      </c>
      <c r="H34" s="30" t="s">
        <v>489</v>
      </c>
      <c r="I34" s="31">
        <v>20020641001235</v>
      </c>
      <c r="J34" s="32" t="s">
        <v>664</v>
      </c>
      <c r="K34" s="32" t="s">
        <v>1056</v>
      </c>
      <c r="L34" s="32" t="s">
        <v>501</v>
      </c>
      <c r="M34" s="32" t="s">
        <v>386</v>
      </c>
      <c r="N34" s="32" t="s">
        <v>225</v>
      </c>
      <c r="O34" s="33">
        <v>2822246541.83</v>
      </c>
      <c r="P34" s="33">
        <v>49710038.35</v>
      </c>
      <c r="Q34" s="33">
        <v>224491446.31</v>
      </c>
      <c r="R34" s="33">
        <v>44352147.71</v>
      </c>
      <c r="S34" s="34" t="s">
        <v>1476</v>
      </c>
      <c r="T34" s="33">
        <v>3052095878.78</v>
      </c>
      <c r="U34" s="32" t="s">
        <v>226</v>
      </c>
      <c r="V34" s="32" t="s">
        <v>1621</v>
      </c>
      <c r="W34" s="30">
        <f t="shared" si="0"/>
        <v>1235</v>
      </c>
      <c r="X34" s="35"/>
    </row>
    <row r="35" spans="1:24" s="36" customFormat="1" ht="180.75" customHeight="1">
      <c r="A35" s="26">
        <v>6</v>
      </c>
      <c r="B35" s="27" t="s">
        <v>100</v>
      </c>
      <c r="C35" s="27" t="s">
        <v>98</v>
      </c>
      <c r="D35" s="27" t="s">
        <v>188</v>
      </c>
      <c r="E35" s="28">
        <v>1</v>
      </c>
      <c r="F35" s="29">
        <v>212</v>
      </c>
      <c r="G35" s="30" t="s">
        <v>211</v>
      </c>
      <c r="H35" s="30" t="s">
        <v>489</v>
      </c>
      <c r="I35" s="31">
        <v>700003100051</v>
      </c>
      <c r="J35" s="32" t="s">
        <v>483</v>
      </c>
      <c r="K35" s="32" t="s">
        <v>180</v>
      </c>
      <c r="L35" s="32" t="s">
        <v>223</v>
      </c>
      <c r="M35" s="32" t="s">
        <v>644</v>
      </c>
      <c r="N35" s="32" t="s">
        <v>753</v>
      </c>
      <c r="O35" s="33">
        <v>2130851.29</v>
      </c>
      <c r="P35" s="33">
        <v>0</v>
      </c>
      <c r="Q35" s="33">
        <v>168719.93</v>
      </c>
      <c r="R35" s="33">
        <v>19639.68</v>
      </c>
      <c r="S35" s="34" t="s">
        <v>1620</v>
      </c>
      <c r="T35" s="33">
        <v>2279931.54</v>
      </c>
      <c r="U35" s="32" t="s">
        <v>226</v>
      </c>
      <c r="V35" s="32" t="s">
        <v>1507</v>
      </c>
      <c r="W35" s="30">
        <f t="shared" si="0"/>
        <v>51</v>
      </c>
      <c r="X35" s="35"/>
    </row>
    <row r="36" spans="1:24" s="36" customFormat="1" ht="301.5" customHeight="1">
      <c r="A36" s="26">
        <v>6</v>
      </c>
      <c r="B36" s="27" t="s">
        <v>100</v>
      </c>
      <c r="C36" s="27" t="s">
        <v>98</v>
      </c>
      <c r="D36" s="27" t="s">
        <v>188</v>
      </c>
      <c r="E36" s="28">
        <v>1</v>
      </c>
      <c r="F36" s="29">
        <v>213</v>
      </c>
      <c r="G36" s="30" t="s">
        <v>740</v>
      </c>
      <c r="H36" s="30" t="s">
        <v>489</v>
      </c>
      <c r="I36" s="31">
        <v>20000620001120</v>
      </c>
      <c r="J36" s="32" t="s">
        <v>1012</v>
      </c>
      <c r="K36" s="32" t="s">
        <v>168</v>
      </c>
      <c r="L36" s="32" t="s">
        <v>223</v>
      </c>
      <c r="M36" s="32" t="s">
        <v>224</v>
      </c>
      <c r="N36" s="32" t="s">
        <v>225</v>
      </c>
      <c r="O36" s="33">
        <v>1034310239.32</v>
      </c>
      <c r="P36" s="33">
        <v>55919604.81</v>
      </c>
      <c r="Q36" s="33">
        <v>82093866.53</v>
      </c>
      <c r="R36" s="33">
        <v>161077292.14</v>
      </c>
      <c r="S36" s="34" t="s">
        <v>1622</v>
      </c>
      <c r="T36" s="33">
        <v>1011246418.52</v>
      </c>
      <c r="U36" s="32" t="s">
        <v>226</v>
      </c>
      <c r="V36" s="32" t="s">
        <v>1623</v>
      </c>
      <c r="W36" s="30">
        <f t="shared" si="0"/>
        <v>1120</v>
      </c>
      <c r="X36" s="35"/>
    </row>
    <row r="37" spans="1:24" s="36" customFormat="1" ht="298.5" customHeight="1">
      <c r="A37" s="26">
        <v>6</v>
      </c>
      <c r="B37" s="27" t="s">
        <v>100</v>
      </c>
      <c r="C37" s="27" t="s">
        <v>98</v>
      </c>
      <c r="D37" s="27" t="s">
        <v>188</v>
      </c>
      <c r="E37" s="28">
        <v>1</v>
      </c>
      <c r="F37" s="29">
        <v>215</v>
      </c>
      <c r="G37" s="30" t="s">
        <v>504</v>
      </c>
      <c r="H37" s="30" t="s">
        <v>489</v>
      </c>
      <c r="I37" s="31">
        <v>20120621501551</v>
      </c>
      <c r="J37" s="32" t="s">
        <v>988</v>
      </c>
      <c r="K37" s="32" t="s">
        <v>989</v>
      </c>
      <c r="L37" s="32" t="s">
        <v>223</v>
      </c>
      <c r="M37" s="32" t="s">
        <v>553</v>
      </c>
      <c r="N37" s="32" t="s">
        <v>225</v>
      </c>
      <c r="O37" s="33">
        <v>2384894136.61</v>
      </c>
      <c r="P37" s="33">
        <v>351302795.96</v>
      </c>
      <c r="Q37" s="33">
        <v>93703615.51</v>
      </c>
      <c r="R37" s="33">
        <v>3003018.65</v>
      </c>
      <c r="S37" s="34" t="s">
        <v>1624</v>
      </c>
      <c r="T37" s="33">
        <v>2826897529.43</v>
      </c>
      <c r="U37" s="32" t="s">
        <v>226</v>
      </c>
      <c r="V37" s="32" t="s">
        <v>1625</v>
      </c>
      <c r="W37" s="30">
        <f t="shared" si="0"/>
        <v>1551</v>
      </c>
      <c r="X37" s="35"/>
    </row>
    <row r="38" spans="1:24" s="36" customFormat="1" ht="260.25" customHeight="1">
      <c r="A38" s="26">
        <v>6</v>
      </c>
      <c r="B38" s="27" t="s">
        <v>100</v>
      </c>
      <c r="C38" s="27" t="s">
        <v>98</v>
      </c>
      <c r="D38" s="27" t="s">
        <v>188</v>
      </c>
      <c r="E38" s="28">
        <v>1</v>
      </c>
      <c r="F38" s="29">
        <v>410</v>
      </c>
      <c r="G38" s="30" t="s">
        <v>662</v>
      </c>
      <c r="H38" s="30" t="s">
        <v>489</v>
      </c>
      <c r="I38" s="31">
        <v>700006810050</v>
      </c>
      <c r="J38" s="32" t="s">
        <v>663</v>
      </c>
      <c r="K38" s="32" t="s">
        <v>1089</v>
      </c>
      <c r="L38" s="32" t="s">
        <v>223</v>
      </c>
      <c r="M38" s="32" t="s">
        <v>644</v>
      </c>
      <c r="N38" s="32" t="s">
        <v>225</v>
      </c>
      <c r="O38" s="33">
        <v>6326268.96</v>
      </c>
      <c r="P38" s="33">
        <v>8333768.22</v>
      </c>
      <c r="Q38" s="33">
        <v>514253.01</v>
      </c>
      <c r="R38" s="33">
        <v>7373221.6</v>
      </c>
      <c r="S38" s="34" t="s">
        <v>1626</v>
      </c>
      <c r="T38" s="33">
        <v>7801068.59</v>
      </c>
      <c r="U38" s="32" t="s">
        <v>226</v>
      </c>
      <c r="V38" s="32" t="s">
        <v>1627</v>
      </c>
      <c r="W38" s="30">
        <f t="shared" si="0"/>
        <v>50</v>
      </c>
      <c r="X38" s="35"/>
    </row>
    <row r="39" spans="1:24" s="36" customFormat="1" ht="286.5" customHeight="1">
      <c r="A39" s="26">
        <v>6</v>
      </c>
      <c r="B39" s="27" t="s">
        <v>100</v>
      </c>
      <c r="C39" s="27" t="s">
        <v>98</v>
      </c>
      <c r="D39" s="27" t="s">
        <v>188</v>
      </c>
      <c r="E39" s="28">
        <v>1</v>
      </c>
      <c r="F39" s="29">
        <v>411</v>
      </c>
      <c r="G39" s="30" t="s">
        <v>665</v>
      </c>
      <c r="H39" s="30" t="s">
        <v>489</v>
      </c>
      <c r="I39" s="31" t="s">
        <v>666</v>
      </c>
      <c r="J39" s="32" t="s">
        <v>62</v>
      </c>
      <c r="K39" s="32" t="s">
        <v>741</v>
      </c>
      <c r="L39" s="32" t="s">
        <v>223</v>
      </c>
      <c r="M39" s="32" t="s">
        <v>644</v>
      </c>
      <c r="N39" s="32" t="s">
        <v>225</v>
      </c>
      <c r="O39" s="33">
        <v>496981606.04</v>
      </c>
      <c r="P39" s="33">
        <v>0</v>
      </c>
      <c r="Q39" s="33">
        <v>42108998.58</v>
      </c>
      <c r="R39" s="33">
        <v>1118299.68</v>
      </c>
      <c r="S39" s="34" t="s">
        <v>1628</v>
      </c>
      <c r="T39" s="33">
        <v>537972304.94</v>
      </c>
      <c r="U39" s="32" t="s">
        <v>226</v>
      </c>
      <c r="V39" s="32" t="s">
        <v>990</v>
      </c>
      <c r="W39" s="30">
        <f t="shared" si="0"/>
        <v>49</v>
      </c>
      <c r="X39" s="35"/>
    </row>
    <row r="40" spans="1:24" s="36" customFormat="1" ht="273.75" customHeight="1">
      <c r="A40" s="26">
        <v>6</v>
      </c>
      <c r="B40" s="27" t="s">
        <v>100</v>
      </c>
      <c r="C40" s="27" t="s">
        <v>98</v>
      </c>
      <c r="D40" s="27" t="s">
        <v>188</v>
      </c>
      <c r="E40" s="28">
        <v>1</v>
      </c>
      <c r="F40" s="29">
        <v>411</v>
      </c>
      <c r="G40" s="30" t="s">
        <v>665</v>
      </c>
      <c r="H40" s="30" t="s">
        <v>489</v>
      </c>
      <c r="I40" s="31">
        <v>20140641101578</v>
      </c>
      <c r="J40" s="32" t="s">
        <v>1121</v>
      </c>
      <c r="K40" s="32" t="s">
        <v>1122</v>
      </c>
      <c r="L40" s="32" t="s">
        <v>223</v>
      </c>
      <c r="M40" s="32" t="s">
        <v>644</v>
      </c>
      <c r="N40" s="32" t="s">
        <v>225</v>
      </c>
      <c r="O40" s="33">
        <v>1760009747.44</v>
      </c>
      <c r="P40" s="33">
        <v>0</v>
      </c>
      <c r="Q40" s="33">
        <v>141480935</v>
      </c>
      <c r="R40" s="33">
        <v>172003497.82</v>
      </c>
      <c r="S40" s="34" t="s">
        <v>1634</v>
      </c>
      <c r="T40" s="33">
        <v>1729487184.62</v>
      </c>
      <c r="U40" s="32" t="s">
        <v>226</v>
      </c>
      <c r="V40" s="32" t="s">
        <v>1635</v>
      </c>
      <c r="W40" s="30">
        <f t="shared" si="0"/>
        <v>1578</v>
      </c>
      <c r="X40" s="35"/>
    </row>
    <row r="41" spans="1:24" s="36" customFormat="1" ht="252" customHeight="1">
      <c r="A41" s="26">
        <v>6</v>
      </c>
      <c r="B41" s="27" t="s">
        <v>100</v>
      </c>
      <c r="C41" s="27" t="s">
        <v>98</v>
      </c>
      <c r="D41" s="27" t="s">
        <v>188</v>
      </c>
      <c r="E41" s="28">
        <v>1</v>
      </c>
      <c r="F41" s="29">
        <v>411</v>
      </c>
      <c r="G41" s="30" t="s">
        <v>665</v>
      </c>
      <c r="H41" s="30" t="s">
        <v>489</v>
      </c>
      <c r="I41" s="31">
        <v>20180641101605</v>
      </c>
      <c r="J41" s="32" t="s">
        <v>1538</v>
      </c>
      <c r="K41" s="32" t="s">
        <v>1539</v>
      </c>
      <c r="L41" s="32" t="s">
        <v>223</v>
      </c>
      <c r="M41" s="32" t="s">
        <v>367</v>
      </c>
      <c r="N41" s="32" t="s">
        <v>225</v>
      </c>
      <c r="O41" s="33">
        <v>0</v>
      </c>
      <c r="P41" s="33">
        <v>155282356.61</v>
      </c>
      <c r="Q41" s="33">
        <v>4646886.06</v>
      </c>
      <c r="R41" s="33">
        <v>159929242.67</v>
      </c>
      <c r="S41" s="34" t="s">
        <v>1637</v>
      </c>
      <c r="T41" s="33">
        <v>0</v>
      </c>
      <c r="U41" s="32" t="s">
        <v>226</v>
      </c>
      <c r="V41" s="32" t="s">
        <v>1638</v>
      </c>
      <c r="W41" s="30">
        <f t="shared" si="0"/>
        <v>1605</v>
      </c>
      <c r="X41" s="35"/>
    </row>
    <row r="42" spans="1:24" s="36" customFormat="1" ht="212.25" customHeight="1">
      <c r="A42" s="26">
        <v>6</v>
      </c>
      <c r="B42" s="27" t="s">
        <v>100</v>
      </c>
      <c r="C42" s="27" t="s">
        <v>98</v>
      </c>
      <c r="D42" s="27" t="s">
        <v>188</v>
      </c>
      <c r="E42" s="28">
        <v>1</v>
      </c>
      <c r="F42" s="29">
        <v>411</v>
      </c>
      <c r="G42" s="30" t="s">
        <v>665</v>
      </c>
      <c r="H42" s="30" t="s">
        <v>489</v>
      </c>
      <c r="I42" s="31">
        <v>20000641101049</v>
      </c>
      <c r="J42" s="32" t="s">
        <v>1085</v>
      </c>
      <c r="K42" s="32" t="s">
        <v>1080</v>
      </c>
      <c r="L42" s="32" t="s">
        <v>223</v>
      </c>
      <c r="M42" s="32" t="s">
        <v>644</v>
      </c>
      <c r="N42" s="32" t="s">
        <v>164</v>
      </c>
      <c r="O42" s="33">
        <v>7406185589.9</v>
      </c>
      <c r="P42" s="33">
        <v>35013603288.65</v>
      </c>
      <c r="Q42" s="33">
        <v>440559051.69</v>
      </c>
      <c r="R42" s="33">
        <v>26063899958.99</v>
      </c>
      <c r="S42" s="34" t="s">
        <v>1630</v>
      </c>
      <c r="T42" s="33">
        <v>16796447971.25</v>
      </c>
      <c r="U42" s="32" t="s">
        <v>226</v>
      </c>
      <c r="V42" s="32" t="s">
        <v>1475</v>
      </c>
      <c r="W42" s="30">
        <f t="shared" si="0"/>
        <v>1049</v>
      </c>
      <c r="X42" s="35"/>
    </row>
    <row r="43" spans="1:24" s="36" customFormat="1" ht="207" customHeight="1">
      <c r="A43" s="26">
        <v>6</v>
      </c>
      <c r="B43" s="27" t="s">
        <v>100</v>
      </c>
      <c r="C43" s="27" t="s">
        <v>98</v>
      </c>
      <c r="D43" s="27" t="s">
        <v>188</v>
      </c>
      <c r="E43" s="28">
        <v>1</v>
      </c>
      <c r="F43" s="29">
        <v>411</v>
      </c>
      <c r="G43" s="30" t="s">
        <v>665</v>
      </c>
      <c r="H43" s="30" t="s">
        <v>489</v>
      </c>
      <c r="I43" s="31">
        <v>20060641101420</v>
      </c>
      <c r="J43" s="32" t="s">
        <v>819</v>
      </c>
      <c r="K43" s="32" t="s">
        <v>575</v>
      </c>
      <c r="L43" s="32" t="s">
        <v>223</v>
      </c>
      <c r="M43" s="32" t="s">
        <v>644</v>
      </c>
      <c r="N43" s="32" t="s">
        <v>164</v>
      </c>
      <c r="O43" s="33">
        <v>59923535658.33</v>
      </c>
      <c r="P43" s="33">
        <v>23027878400</v>
      </c>
      <c r="Q43" s="33">
        <v>5771922937.8</v>
      </c>
      <c r="R43" s="33">
        <v>1180749.72</v>
      </c>
      <c r="S43" s="34" t="s">
        <v>1632</v>
      </c>
      <c r="T43" s="33">
        <v>88722156246.41</v>
      </c>
      <c r="U43" s="32" t="s">
        <v>226</v>
      </c>
      <c r="V43" s="32" t="s">
        <v>1939</v>
      </c>
      <c r="W43" s="30">
        <f t="shared" si="0"/>
        <v>1420</v>
      </c>
      <c r="X43" s="35"/>
    </row>
    <row r="44" spans="1:24" s="36" customFormat="1" ht="213" customHeight="1">
      <c r="A44" s="26">
        <v>6</v>
      </c>
      <c r="B44" s="27" t="s">
        <v>100</v>
      </c>
      <c r="C44" s="27" t="s">
        <v>98</v>
      </c>
      <c r="D44" s="27" t="s">
        <v>188</v>
      </c>
      <c r="E44" s="28">
        <v>1</v>
      </c>
      <c r="F44" s="29">
        <v>411</v>
      </c>
      <c r="G44" s="30" t="s">
        <v>665</v>
      </c>
      <c r="H44" s="30" t="s">
        <v>489</v>
      </c>
      <c r="I44" s="31">
        <v>20030641101331</v>
      </c>
      <c r="J44" s="32" t="s">
        <v>669</v>
      </c>
      <c r="K44" s="32" t="s">
        <v>170</v>
      </c>
      <c r="L44" s="32" t="s">
        <v>223</v>
      </c>
      <c r="M44" s="32" t="s">
        <v>644</v>
      </c>
      <c r="N44" s="32" t="s">
        <v>632</v>
      </c>
      <c r="O44" s="33">
        <v>5349096467.78</v>
      </c>
      <c r="P44" s="33">
        <v>8041700000</v>
      </c>
      <c r="Q44" s="33">
        <v>554215150.12</v>
      </c>
      <c r="R44" s="33">
        <v>6394944570.31</v>
      </c>
      <c r="S44" s="34" t="s">
        <v>1631</v>
      </c>
      <c r="T44" s="33">
        <v>7550067047.59</v>
      </c>
      <c r="U44" s="32" t="s">
        <v>226</v>
      </c>
      <c r="V44" s="32" t="s">
        <v>1940</v>
      </c>
      <c r="W44" s="30">
        <f t="shared" si="0"/>
        <v>1331</v>
      </c>
      <c r="X44" s="35"/>
    </row>
    <row r="45" spans="1:24" s="36" customFormat="1" ht="154.5" customHeight="1">
      <c r="A45" s="26">
        <v>6</v>
      </c>
      <c r="B45" s="27" t="s">
        <v>100</v>
      </c>
      <c r="C45" s="27" t="s">
        <v>98</v>
      </c>
      <c r="D45" s="27" t="s">
        <v>188</v>
      </c>
      <c r="E45" s="28">
        <v>1</v>
      </c>
      <c r="F45" s="29">
        <v>411</v>
      </c>
      <c r="G45" s="30" t="s">
        <v>665</v>
      </c>
      <c r="H45" s="30" t="s">
        <v>489</v>
      </c>
      <c r="I45" s="31">
        <v>20140641101574</v>
      </c>
      <c r="J45" s="32" t="s">
        <v>1118</v>
      </c>
      <c r="K45" s="32" t="s">
        <v>1119</v>
      </c>
      <c r="L45" s="32" t="s">
        <v>223</v>
      </c>
      <c r="M45" s="32" t="s">
        <v>367</v>
      </c>
      <c r="N45" s="32" t="s">
        <v>632</v>
      </c>
      <c r="O45" s="33">
        <v>1245949221.96</v>
      </c>
      <c r="P45" s="33">
        <v>4245835.9</v>
      </c>
      <c r="Q45" s="33">
        <v>101816439.05</v>
      </c>
      <c r="R45" s="33">
        <v>392708.44</v>
      </c>
      <c r="S45" s="34" t="s">
        <v>1633</v>
      </c>
      <c r="T45" s="33">
        <v>1351618788.47</v>
      </c>
      <c r="U45" s="32" t="s">
        <v>226</v>
      </c>
      <c r="V45" s="32" t="s">
        <v>1136</v>
      </c>
      <c r="W45" s="30">
        <f t="shared" si="0"/>
        <v>1574</v>
      </c>
      <c r="X45" s="35"/>
    </row>
    <row r="46" spans="1:24" s="36" customFormat="1" ht="183" customHeight="1">
      <c r="A46" s="26">
        <v>6</v>
      </c>
      <c r="B46" s="27" t="s">
        <v>100</v>
      </c>
      <c r="C46" s="27" t="s">
        <v>98</v>
      </c>
      <c r="D46" s="27" t="s">
        <v>188</v>
      </c>
      <c r="E46" s="28">
        <v>1</v>
      </c>
      <c r="F46" s="29">
        <v>411</v>
      </c>
      <c r="G46" s="30" t="s">
        <v>665</v>
      </c>
      <c r="H46" s="30" t="s">
        <v>489</v>
      </c>
      <c r="I46" s="31">
        <v>700006812413</v>
      </c>
      <c r="J46" s="32" t="s">
        <v>667</v>
      </c>
      <c r="K46" s="32" t="s">
        <v>169</v>
      </c>
      <c r="L46" s="32" t="s">
        <v>668</v>
      </c>
      <c r="M46" s="32" t="s">
        <v>376</v>
      </c>
      <c r="N46" s="32" t="s">
        <v>753</v>
      </c>
      <c r="O46" s="33">
        <v>3661809327.2</v>
      </c>
      <c r="P46" s="33">
        <v>2783062482.86</v>
      </c>
      <c r="Q46" s="33">
        <v>589681059.12</v>
      </c>
      <c r="R46" s="33">
        <v>2840590809.28</v>
      </c>
      <c r="S46" s="34" t="s">
        <v>1537</v>
      </c>
      <c r="T46" s="33">
        <v>4193962059.9</v>
      </c>
      <c r="U46" s="32" t="s">
        <v>226</v>
      </c>
      <c r="V46" s="32" t="s">
        <v>1629</v>
      </c>
      <c r="W46" s="30">
        <f t="shared" si="0"/>
        <v>413</v>
      </c>
      <c r="X46" s="35"/>
    </row>
    <row r="47" spans="1:24" s="36" customFormat="1" ht="264.75" customHeight="1">
      <c r="A47" s="26">
        <v>6</v>
      </c>
      <c r="B47" s="27" t="s">
        <v>100</v>
      </c>
      <c r="C47" s="27" t="s">
        <v>98</v>
      </c>
      <c r="D47" s="27" t="s">
        <v>188</v>
      </c>
      <c r="E47" s="28">
        <v>1</v>
      </c>
      <c r="F47" s="29">
        <v>411</v>
      </c>
      <c r="G47" s="30" t="s">
        <v>665</v>
      </c>
      <c r="H47" s="30" t="s">
        <v>489</v>
      </c>
      <c r="I47" s="31">
        <v>20170641101595</v>
      </c>
      <c r="J47" s="32" t="s">
        <v>1508</v>
      </c>
      <c r="K47" s="32" t="s">
        <v>1315</v>
      </c>
      <c r="L47" s="32" t="s">
        <v>223</v>
      </c>
      <c r="M47" s="32" t="s">
        <v>367</v>
      </c>
      <c r="N47" s="32" t="s">
        <v>637</v>
      </c>
      <c r="O47" s="33">
        <v>90640390.5</v>
      </c>
      <c r="P47" s="33">
        <v>2509874167.82</v>
      </c>
      <c r="Q47" s="33">
        <v>180077874.46</v>
      </c>
      <c r="R47" s="33">
        <v>1421270460.5</v>
      </c>
      <c r="S47" s="34" t="s">
        <v>1941</v>
      </c>
      <c r="T47" s="33">
        <v>1359321972.28</v>
      </c>
      <c r="U47" s="32" t="s">
        <v>226</v>
      </c>
      <c r="V47" s="32" t="s">
        <v>1636</v>
      </c>
      <c r="W47" s="30">
        <f t="shared" si="0"/>
        <v>1595</v>
      </c>
      <c r="X47" s="35"/>
    </row>
    <row r="48" spans="1:24" s="36" customFormat="1" ht="241.5" customHeight="1">
      <c r="A48" s="26">
        <v>6</v>
      </c>
      <c r="B48" s="27" t="s">
        <v>100</v>
      </c>
      <c r="C48" s="27" t="s">
        <v>98</v>
      </c>
      <c r="D48" s="27" t="s">
        <v>188</v>
      </c>
      <c r="E48" s="28">
        <v>1</v>
      </c>
      <c r="F48" s="29">
        <v>411</v>
      </c>
      <c r="G48" s="30" t="s">
        <v>665</v>
      </c>
      <c r="H48" s="30" t="s">
        <v>489</v>
      </c>
      <c r="I48" s="31">
        <v>20180641101603</v>
      </c>
      <c r="J48" s="32" t="s">
        <v>1509</v>
      </c>
      <c r="K48" s="32" t="s">
        <v>1510</v>
      </c>
      <c r="L48" s="32" t="s">
        <v>223</v>
      </c>
      <c r="M48" s="32" t="s">
        <v>367</v>
      </c>
      <c r="N48" s="32" t="s">
        <v>637</v>
      </c>
      <c r="O48" s="33">
        <v>0</v>
      </c>
      <c r="P48" s="33">
        <v>3232740123.45</v>
      </c>
      <c r="Q48" s="33">
        <v>185230028.88</v>
      </c>
      <c r="R48" s="33">
        <v>1545907574.38</v>
      </c>
      <c r="S48" s="34" t="s">
        <v>1639</v>
      </c>
      <c r="T48" s="33">
        <v>1872062577.89</v>
      </c>
      <c r="U48" s="32" t="s">
        <v>645</v>
      </c>
      <c r="V48" s="32" t="s">
        <v>1640</v>
      </c>
      <c r="W48" s="30">
        <f t="shared" si="0"/>
        <v>1603</v>
      </c>
      <c r="X48" s="35"/>
    </row>
    <row r="49" spans="1:24" s="36" customFormat="1" ht="243" customHeight="1">
      <c r="A49" s="26">
        <v>6</v>
      </c>
      <c r="B49" s="27" t="s">
        <v>100</v>
      </c>
      <c r="C49" s="27" t="s">
        <v>98</v>
      </c>
      <c r="D49" s="27" t="s">
        <v>188</v>
      </c>
      <c r="E49" s="28">
        <v>1</v>
      </c>
      <c r="F49" s="29">
        <v>419</v>
      </c>
      <c r="G49" s="30" t="s">
        <v>1320</v>
      </c>
      <c r="H49" s="30" t="s">
        <v>489</v>
      </c>
      <c r="I49" s="31">
        <v>20170641901596</v>
      </c>
      <c r="J49" s="32" t="s">
        <v>1321</v>
      </c>
      <c r="K49" s="32" t="s">
        <v>1322</v>
      </c>
      <c r="L49" s="32" t="s">
        <v>223</v>
      </c>
      <c r="M49" s="32" t="s">
        <v>367</v>
      </c>
      <c r="N49" s="32" t="s">
        <v>225</v>
      </c>
      <c r="O49" s="33">
        <v>170059410.15</v>
      </c>
      <c r="P49" s="33">
        <v>176618351</v>
      </c>
      <c r="Q49" s="33">
        <v>21787428.74</v>
      </c>
      <c r="R49" s="33">
        <v>5130347.08</v>
      </c>
      <c r="S49" s="34" t="s">
        <v>1641</v>
      </c>
      <c r="T49" s="33">
        <v>363334842.81</v>
      </c>
      <c r="U49" s="32" t="s">
        <v>226</v>
      </c>
      <c r="V49" s="32" t="s">
        <v>1642</v>
      </c>
      <c r="W49" s="30">
        <f t="shared" si="0"/>
        <v>1596</v>
      </c>
      <c r="X49" s="35"/>
    </row>
    <row r="50" spans="1:24" s="36" customFormat="1" ht="198" customHeight="1">
      <c r="A50" s="26">
        <v>6</v>
      </c>
      <c r="B50" s="27" t="s">
        <v>100</v>
      </c>
      <c r="C50" s="27" t="s">
        <v>98</v>
      </c>
      <c r="D50" s="27" t="s">
        <v>188</v>
      </c>
      <c r="E50" s="28">
        <v>1</v>
      </c>
      <c r="F50" s="29">
        <v>712</v>
      </c>
      <c r="G50" s="30" t="s">
        <v>1240</v>
      </c>
      <c r="H50" s="30" t="s">
        <v>489</v>
      </c>
      <c r="I50" s="31">
        <v>20070211301479</v>
      </c>
      <c r="J50" s="32" t="s">
        <v>758</v>
      </c>
      <c r="K50" s="32" t="s">
        <v>1241</v>
      </c>
      <c r="L50" s="32" t="s">
        <v>223</v>
      </c>
      <c r="M50" s="32" t="s">
        <v>367</v>
      </c>
      <c r="N50" s="32" t="s">
        <v>225</v>
      </c>
      <c r="O50" s="33">
        <v>4507065.47</v>
      </c>
      <c r="P50" s="33">
        <v>0</v>
      </c>
      <c r="Q50" s="33">
        <v>332876.86</v>
      </c>
      <c r="R50" s="33">
        <v>823405.68</v>
      </c>
      <c r="S50" s="34" t="s">
        <v>1540</v>
      </c>
      <c r="T50" s="33">
        <v>4016536.65</v>
      </c>
      <c r="U50" s="32" t="s">
        <v>226</v>
      </c>
      <c r="V50" s="32" t="s">
        <v>1294</v>
      </c>
      <c r="W50" s="30">
        <f t="shared" si="0"/>
        <v>1479</v>
      </c>
      <c r="X50" s="35"/>
    </row>
    <row r="51" spans="1:24" s="36" customFormat="1" ht="232.5" customHeight="1">
      <c r="A51" s="26">
        <v>6</v>
      </c>
      <c r="B51" s="27" t="s">
        <v>100</v>
      </c>
      <c r="C51" s="27" t="s">
        <v>98</v>
      </c>
      <c r="D51" s="27" t="s">
        <v>188</v>
      </c>
      <c r="E51" s="28">
        <v>1</v>
      </c>
      <c r="F51" s="29" t="s">
        <v>399</v>
      </c>
      <c r="G51" s="30" t="s">
        <v>251</v>
      </c>
      <c r="H51" s="30" t="s">
        <v>489</v>
      </c>
      <c r="I51" s="31" t="s">
        <v>253</v>
      </c>
      <c r="J51" s="32" t="s">
        <v>109</v>
      </c>
      <c r="K51" s="32" t="s">
        <v>539</v>
      </c>
      <c r="L51" s="32" t="s">
        <v>223</v>
      </c>
      <c r="M51" s="32" t="s">
        <v>224</v>
      </c>
      <c r="N51" s="32" t="s">
        <v>225</v>
      </c>
      <c r="O51" s="33">
        <v>43630507.06</v>
      </c>
      <c r="P51" s="33">
        <v>0</v>
      </c>
      <c r="Q51" s="33">
        <v>3463878.67</v>
      </c>
      <c r="R51" s="33">
        <v>1197380.77</v>
      </c>
      <c r="S51" s="34" t="s">
        <v>1645</v>
      </c>
      <c r="T51" s="33">
        <v>45897004.96</v>
      </c>
      <c r="U51" s="32" t="s">
        <v>226</v>
      </c>
      <c r="V51" s="32" t="s">
        <v>1541</v>
      </c>
      <c r="W51" s="30">
        <f t="shared" si="0"/>
        <v>1412</v>
      </c>
      <c r="X51" s="35"/>
    </row>
    <row r="52" spans="1:24" s="36" customFormat="1" ht="205.5" customHeight="1">
      <c r="A52" s="26">
        <v>6</v>
      </c>
      <c r="B52" s="27" t="s">
        <v>100</v>
      </c>
      <c r="C52" s="27" t="s">
        <v>98</v>
      </c>
      <c r="D52" s="27" t="s">
        <v>188</v>
      </c>
      <c r="E52" s="28">
        <v>1</v>
      </c>
      <c r="F52" s="29" t="s">
        <v>399</v>
      </c>
      <c r="G52" s="30" t="s">
        <v>251</v>
      </c>
      <c r="H52" s="30" t="s">
        <v>489</v>
      </c>
      <c r="I52" s="31" t="s">
        <v>252</v>
      </c>
      <c r="J52" s="32" t="s">
        <v>240</v>
      </c>
      <c r="K52" s="32" t="s">
        <v>463</v>
      </c>
      <c r="L52" s="32" t="s">
        <v>223</v>
      </c>
      <c r="M52" s="32" t="s">
        <v>224</v>
      </c>
      <c r="N52" s="32" t="s">
        <v>753</v>
      </c>
      <c r="O52" s="33">
        <v>1222847605.11</v>
      </c>
      <c r="P52" s="33">
        <v>0</v>
      </c>
      <c r="Q52" s="33">
        <v>93368295.43</v>
      </c>
      <c r="R52" s="33">
        <v>88274530.99</v>
      </c>
      <c r="S52" s="34" t="s">
        <v>1643</v>
      </c>
      <c r="T52" s="33">
        <v>1227941369.55</v>
      </c>
      <c r="U52" s="32" t="s">
        <v>226</v>
      </c>
      <c r="V52" s="32" t="s">
        <v>1644</v>
      </c>
      <c r="W52" s="30">
        <f t="shared" si="0"/>
        <v>1315</v>
      </c>
      <c r="X52" s="35"/>
    </row>
    <row r="53" spans="1:24" s="36" customFormat="1" ht="242.25" customHeight="1">
      <c r="A53" s="26">
        <v>6</v>
      </c>
      <c r="B53" s="27" t="s">
        <v>100</v>
      </c>
      <c r="C53" s="27" t="s">
        <v>98</v>
      </c>
      <c r="D53" s="27" t="s">
        <v>188</v>
      </c>
      <c r="E53" s="28">
        <v>1</v>
      </c>
      <c r="F53" s="29" t="s">
        <v>399</v>
      </c>
      <c r="G53" s="30" t="s">
        <v>251</v>
      </c>
      <c r="H53" s="30" t="s">
        <v>489</v>
      </c>
      <c r="I53" s="31" t="s">
        <v>94</v>
      </c>
      <c r="J53" s="32" t="s">
        <v>93</v>
      </c>
      <c r="K53" s="32" t="s">
        <v>92</v>
      </c>
      <c r="L53" s="32" t="s">
        <v>223</v>
      </c>
      <c r="M53" s="32" t="s">
        <v>367</v>
      </c>
      <c r="N53" s="32" t="s">
        <v>753</v>
      </c>
      <c r="O53" s="33">
        <v>64235709.11</v>
      </c>
      <c r="P53" s="33">
        <v>0</v>
      </c>
      <c r="Q53" s="33">
        <v>4848087.24</v>
      </c>
      <c r="R53" s="33">
        <v>2559989.55</v>
      </c>
      <c r="S53" s="34" t="s">
        <v>1646</v>
      </c>
      <c r="T53" s="33">
        <v>66523806.8</v>
      </c>
      <c r="U53" s="32" t="s">
        <v>226</v>
      </c>
      <c r="V53" s="32" t="s">
        <v>1647</v>
      </c>
      <c r="W53" s="30">
        <f t="shared" si="0"/>
        <v>1456</v>
      </c>
      <c r="X53" s="35"/>
    </row>
    <row r="54" spans="1:24" s="36" customFormat="1" ht="289.5" customHeight="1">
      <c r="A54" s="26">
        <v>6</v>
      </c>
      <c r="B54" s="27" t="s">
        <v>100</v>
      </c>
      <c r="C54" s="27" t="s">
        <v>98</v>
      </c>
      <c r="D54" s="27" t="s">
        <v>188</v>
      </c>
      <c r="E54" s="28">
        <v>1</v>
      </c>
      <c r="F54" s="29" t="s">
        <v>365</v>
      </c>
      <c r="G54" s="30" t="s">
        <v>30</v>
      </c>
      <c r="H54" s="30" t="s">
        <v>489</v>
      </c>
      <c r="I54" s="31" t="s">
        <v>29</v>
      </c>
      <c r="J54" s="32" t="s">
        <v>28</v>
      </c>
      <c r="K54" s="32" t="s">
        <v>447</v>
      </c>
      <c r="L54" s="32" t="s">
        <v>223</v>
      </c>
      <c r="M54" s="32" t="s">
        <v>627</v>
      </c>
      <c r="N54" s="32" t="s">
        <v>225</v>
      </c>
      <c r="O54" s="33">
        <v>20086189.81</v>
      </c>
      <c r="P54" s="33">
        <v>0</v>
      </c>
      <c r="Q54" s="33">
        <v>1486047.25</v>
      </c>
      <c r="R54" s="33">
        <v>1444867.11</v>
      </c>
      <c r="S54" s="34" t="s">
        <v>1355</v>
      </c>
      <c r="T54" s="33">
        <v>20113205.64</v>
      </c>
      <c r="U54" s="32" t="s">
        <v>645</v>
      </c>
      <c r="V54" s="32" t="s">
        <v>940</v>
      </c>
      <c r="W54" s="30">
        <f t="shared" si="0"/>
        <v>1457</v>
      </c>
      <c r="X54" s="35"/>
    </row>
    <row r="55" spans="1:24" s="36" customFormat="1" ht="279.75" customHeight="1">
      <c r="A55" s="26">
        <v>6</v>
      </c>
      <c r="B55" s="27" t="s">
        <v>100</v>
      </c>
      <c r="C55" s="27" t="s">
        <v>98</v>
      </c>
      <c r="D55" s="27" t="s">
        <v>188</v>
      </c>
      <c r="E55" s="28">
        <v>1</v>
      </c>
      <c r="F55" s="29" t="s">
        <v>540</v>
      </c>
      <c r="G55" s="30" t="s">
        <v>541</v>
      </c>
      <c r="H55" s="30" t="s">
        <v>489</v>
      </c>
      <c r="I55" s="31" t="s">
        <v>542</v>
      </c>
      <c r="J55" s="32" t="s">
        <v>853</v>
      </c>
      <c r="K55" s="32" t="s">
        <v>448</v>
      </c>
      <c r="L55" s="32" t="s">
        <v>223</v>
      </c>
      <c r="M55" s="32" t="s">
        <v>627</v>
      </c>
      <c r="N55" s="32" t="s">
        <v>225</v>
      </c>
      <c r="O55" s="33">
        <v>7873271.78</v>
      </c>
      <c r="P55" s="33">
        <v>0</v>
      </c>
      <c r="Q55" s="33">
        <v>565359.4</v>
      </c>
      <c r="R55" s="33">
        <v>396355.52</v>
      </c>
      <c r="S55" s="34" t="s">
        <v>1356</v>
      </c>
      <c r="T55" s="33">
        <v>8042275.66</v>
      </c>
      <c r="U55" s="32" t="s">
        <v>226</v>
      </c>
      <c r="V55" s="32" t="s">
        <v>1166</v>
      </c>
      <c r="W55" s="30">
        <f t="shared" si="0"/>
        <v>1385</v>
      </c>
      <c r="X55" s="35"/>
    </row>
    <row r="56" spans="1:24" s="36" customFormat="1" ht="284.25" customHeight="1">
      <c r="A56" s="26">
        <v>6</v>
      </c>
      <c r="B56" s="27" t="s">
        <v>100</v>
      </c>
      <c r="C56" s="27" t="s">
        <v>98</v>
      </c>
      <c r="D56" s="27" t="s">
        <v>188</v>
      </c>
      <c r="E56" s="28">
        <v>1</v>
      </c>
      <c r="F56" s="29" t="s">
        <v>543</v>
      </c>
      <c r="G56" s="30" t="s">
        <v>544</v>
      </c>
      <c r="H56" s="30" t="s">
        <v>489</v>
      </c>
      <c r="I56" s="31">
        <v>20020671001239</v>
      </c>
      <c r="J56" s="32" t="s">
        <v>545</v>
      </c>
      <c r="K56" s="32" t="s">
        <v>546</v>
      </c>
      <c r="L56" s="32" t="s">
        <v>223</v>
      </c>
      <c r="M56" s="32" t="s">
        <v>224</v>
      </c>
      <c r="N56" s="32" t="s">
        <v>632</v>
      </c>
      <c r="O56" s="33">
        <v>1586335200.86</v>
      </c>
      <c r="P56" s="33">
        <v>817059691.36</v>
      </c>
      <c r="Q56" s="33">
        <v>90712947.48</v>
      </c>
      <c r="R56" s="33">
        <v>1048904296.99</v>
      </c>
      <c r="S56" s="34" t="s">
        <v>1648</v>
      </c>
      <c r="T56" s="33">
        <v>1445203542.71</v>
      </c>
      <c r="U56" s="32" t="s">
        <v>226</v>
      </c>
      <c r="V56" s="32" t="s">
        <v>1649</v>
      </c>
      <c r="W56" s="30">
        <f t="shared" si="0"/>
        <v>1239</v>
      </c>
      <c r="X56" s="35"/>
    </row>
    <row r="57" spans="1:24" s="36" customFormat="1" ht="294" customHeight="1">
      <c r="A57" s="26">
        <v>6</v>
      </c>
      <c r="B57" s="27" t="s">
        <v>100</v>
      </c>
      <c r="C57" s="27" t="s">
        <v>98</v>
      </c>
      <c r="D57" s="27" t="s">
        <v>188</v>
      </c>
      <c r="E57" s="28">
        <v>1</v>
      </c>
      <c r="F57" s="29" t="s">
        <v>543</v>
      </c>
      <c r="G57" s="30" t="s">
        <v>544</v>
      </c>
      <c r="H57" s="30" t="s">
        <v>489</v>
      </c>
      <c r="I57" s="31">
        <v>20040630001369</v>
      </c>
      <c r="J57" s="32" t="s">
        <v>487</v>
      </c>
      <c r="K57" s="32" t="s">
        <v>547</v>
      </c>
      <c r="L57" s="32" t="s">
        <v>223</v>
      </c>
      <c r="M57" s="32" t="s">
        <v>224</v>
      </c>
      <c r="N57" s="32" t="s">
        <v>632</v>
      </c>
      <c r="O57" s="33">
        <v>37859861837.77</v>
      </c>
      <c r="P57" s="33">
        <v>20033101553.7</v>
      </c>
      <c r="Q57" s="33">
        <v>3371398128.03</v>
      </c>
      <c r="R57" s="33">
        <v>10853088601.14</v>
      </c>
      <c r="S57" s="34" t="s">
        <v>1650</v>
      </c>
      <c r="T57" s="33">
        <v>50411272918.36</v>
      </c>
      <c r="U57" s="32" t="s">
        <v>226</v>
      </c>
      <c r="V57" s="32" t="s">
        <v>1651</v>
      </c>
      <c r="W57" s="30">
        <f t="shared" si="0"/>
        <v>1369</v>
      </c>
      <c r="X57" s="35"/>
    </row>
    <row r="58" spans="1:24" s="36" customFormat="1" ht="244.5" customHeight="1">
      <c r="A58" s="26">
        <v>6</v>
      </c>
      <c r="B58" s="27" t="s">
        <v>100</v>
      </c>
      <c r="C58" s="27" t="s">
        <v>98</v>
      </c>
      <c r="D58" s="27" t="s">
        <v>188</v>
      </c>
      <c r="E58" s="28">
        <v>1</v>
      </c>
      <c r="F58" s="29" t="s">
        <v>548</v>
      </c>
      <c r="G58" s="30" t="s">
        <v>549</v>
      </c>
      <c r="H58" s="30" t="s">
        <v>549</v>
      </c>
      <c r="I58" s="31" t="s">
        <v>45</v>
      </c>
      <c r="J58" s="32" t="s">
        <v>46</v>
      </c>
      <c r="K58" s="32" t="s">
        <v>176</v>
      </c>
      <c r="L58" s="32" t="s">
        <v>223</v>
      </c>
      <c r="M58" s="32" t="s">
        <v>553</v>
      </c>
      <c r="N58" s="32" t="s">
        <v>225</v>
      </c>
      <c r="O58" s="33">
        <v>238528425.52</v>
      </c>
      <c r="P58" s="33">
        <v>0</v>
      </c>
      <c r="Q58" s="33">
        <v>17709956.97</v>
      </c>
      <c r="R58" s="33">
        <v>1718679.4</v>
      </c>
      <c r="S58" s="34" t="s">
        <v>1652</v>
      </c>
      <c r="T58" s="33">
        <v>254519703.09</v>
      </c>
      <c r="U58" s="32" t="s">
        <v>645</v>
      </c>
      <c r="V58" s="32" t="s">
        <v>1237</v>
      </c>
      <c r="W58" s="30">
        <f t="shared" si="0"/>
        <v>1312</v>
      </c>
      <c r="X58" s="35"/>
    </row>
    <row r="59" spans="1:24" s="36" customFormat="1" ht="152.25" customHeight="1">
      <c r="A59" s="26">
        <v>6</v>
      </c>
      <c r="B59" s="27" t="s">
        <v>100</v>
      </c>
      <c r="C59" s="27" t="s">
        <v>98</v>
      </c>
      <c r="D59" s="27" t="s">
        <v>188</v>
      </c>
      <c r="E59" s="28">
        <v>1</v>
      </c>
      <c r="F59" s="29" t="s">
        <v>548</v>
      </c>
      <c r="G59" s="30" t="s">
        <v>549</v>
      </c>
      <c r="H59" s="30" t="s">
        <v>549</v>
      </c>
      <c r="I59" s="31" t="s">
        <v>48</v>
      </c>
      <c r="J59" s="32" t="s">
        <v>49</v>
      </c>
      <c r="K59" s="32" t="s">
        <v>177</v>
      </c>
      <c r="L59" s="32" t="s">
        <v>223</v>
      </c>
      <c r="M59" s="32" t="s">
        <v>553</v>
      </c>
      <c r="N59" s="32" t="s">
        <v>225</v>
      </c>
      <c r="O59" s="33">
        <v>1281872668.94</v>
      </c>
      <c r="P59" s="33">
        <v>868385157.25</v>
      </c>
      <c r="Q59" s="33">
        <v>64824710</v>
      </c>
      <c r="R59" s="33">
        <v>106790347.29</v>
      </c>
      <c r="S59" s="34" t="s">
        <v>1542</v>
      </c>
      <c r="T59" s="33">
        <v>2106943994.27</v>
      </c>
      <c r="U59" s="32" t="s">
        <v>645</v>
      </c>
      <c r="V59" s="32" t="s">
        <v>1120</v>
      </c>
      <c r="W59" s="30">
        <f t="shared" si="0"/>
        <v>1410</v>
      </c>
      <c r="X59" s="35"/>
    </row>
    <row r="60" spans="1:24" s="36" customFormat="1" ht="304.5" customHeight="1">
      <c r="A60" s="26">
        <v>6</v>
      </c>
      <c r="B60" s="27" t="s">
        <v>100</v>
      </c>
      <c r="C60" s="27" t="s">
        <v>98</v>
      </c>
      <c r="D60" s="27" t="s">
        <v>188</v>
      </c>
      <c r="E60" s="28">
        <v>1</v>
      </c>
      <c r="F60" s="29" t="s">
        <v>548</v>
      </c>
      <c r="G60" s="30" t="s">
        <v>549</v>
      </c>
      <c r="H60" s="30" t="s">
        <v>549</v>
      </c>
      <c r="I60" s="31" t="s">
        <v>1325</v>
      </c>
      <c r="J60" s="32" t="s">
        <v>1326</v>
      </c>
      <c r="K60" s="32" t="s">
        <v>1327</v>
      </c>
      <c r="L60" s="32" t="s">
        <v>223</v>
      </c>
      <c r="M60" s="32" t="s">
        <v>553</v>
      </c>
      <c r="N60" s="32" t="s">
        <v>225</v>
      </c>
      <c r="O60" s="33">
        <v>25184617.29</v>
      </c>
      <c r="P60" s="33">
        <v>0</v>
      </c>
      <c r="Q60" s="33">
        <v>1610159.15</v>
      </c>
      <c r="R60" s="33">
        <v>15485245.54</v>
      </c>
      <c r="S60" s="34" t="s">
        <v>1543</v>
      </c>
      <c r="T60" s="33">
        <v>11309530.9</v>
      </c>
      <c r="U60" s="32" t="s">
        <v>645</v>
      </c>
      <c r="V60" s="32" t="s">
        <v>1328</v>
      </c>
      <c r="W60" s="30">
        <f t="shared" si="0"/>
        <v>1601</v>
      </c>
      <c r="X60" s="35"/>
    </row>
    <row r="61" spans="1:24" s="36" customFormat="1" ht="228" customHeight="1">
      <c r="A61" s="26">
        <v>6</v>
      </c>
      <c r="B61" s="27" t="s">
        <v>100</v>
      </c>
      <c r="C61" s="27" t="s">
        <v>98</v>
      </c>
      <c r="D61" s="27" t="s">
        <v>188</v>
      </c>
      <c r="E61" s="28">
        <v>1</v>
      </c>
      <c r="F61" s="29" t="s">
        <v>548</v>
      </c>
      <c r="G61" s="30" t="s">
        <v>549</v>
      </c>
      <c r="H61" s="30" t="s">
        <v>549</v>
      </c>
      <c r="I61" s="31" t="s">
        <v>26</v>
      </c>
      <c r="J61" s="32" t="s">
        <v>329</v>
      </c>
      <c r="K61" s="32" t="s">
        <v>454</v>
      </c>
      <c r="L61" s="32" t="s">
        <v>223</v>
      </c>
      <c r="M61" s="32" t="s">
        <v>553</v>
      </c>
      <c r="N61" s="32" t="s">
        <v>330</v>
      </c>
      <c r="O61" s="33">
        <v>12153021768.76</v>
      </c>
      <c r="P61" s="33">
        <v>782206410.74</v>
      </c>
      <c r="Q61" s="33">
        <v>758490877.03</v>
      </c>
      <c r="R61" s="33">
        <v>1063402881.95</v>
      </c>
      <c r="S61" s="34" t="s">
        <v>1357</v>
      </c>
      <c r="T61" s="33">
        <v>12339556725.07</v>
      </c>
      <c r="U61" s="32" t="s">
        <v>645</v>
      </c>
      <c r="V61" s="32" t="s">
        <v>1058</v>
      </c>
      <c r="W61" s="30">
        <f t="shared" si="0"/>
        <v>907</v>
      </c>
      <c r="X61" s="35"/>
    </row>
    <row r="62" spans="1:24" s="36" customFormat="1" ht="96">
      <c r="A62" s="26">
        <v>6</v>
      </c>
      <c r="B62" s="27" t="s">
        <v>100</v>
      </c>
      <c r="C62" s="27" t="s">
        <v>98</v>
      </c>
      <c r="D62" s="27" t="s">
        <v>188</v>
      </c>
      <c r="E62" s="28">
        <v>1</v>
      </c>
      <c r="F62" s="29" t="s">
        <v>548</v>
      </c>
      <c r="G62" s="30" t="s">
        <v>549</v>
      </c>
      <c r="H62" s="30" t="s">
        <v>549</v>
      </c>
      <c r="I62" s="31" t="s">
        <v>189</v>
      </c>
      <c r="J62" s="32" t="s">
        <v>684</v>
      </c>
      <c r="K62" s="32" t="s">
        <v>178</v>
      </c>
      <c r="L62" s="32" t="s">
        <v>223</v>
      </c>
      <c r="M62" s="32" t="s">
        <v>553</v>
      </c>
      <c r="N62" s="32" t="s">
        <v>330</v>
      </c>
      <c r="O62" s="33">
        <v>250690883</v>
      </c>
      <c r="P62" s="33">
        <v>-19600173.93</v>
      </c>
      <c r="Q62" s="33">
        <v>18090849.25</v>
      </c>
      <c r="R62" s="33">
        <v>5287785.33</v>
      </c>
      <c r="S62" s="34" t="s">
        <v>1653</v>
      </c>
      <c r="T62" s="33">
        <v>243402737.35</v>
      </c>
      <c r="U62" s="32" t="s">
        <v>645</v>
      </c>
      <c r="V62" s="32" t="s">
        <v>1181</v>
      </c>
      <c r="W62" s="30">
        <f t="shared" si="0"/>
        <v>1464</v>
      </c>
      <c r="X62" s="35"/>
    </row>
    <row r="63" spans="1:24" s="36" customFormat="1" ht="96">
      <c r="A63" s="26">
        <v>6</v>
      </c>
      <c r="B63" s="27" t="s">
        <v>100</v>
      </c>
      <c r="C63" s="27" t="s">
        <v>98</v>
      </c>
      <c r="D63" s="27" t="s">
        <v>188</v>
      </c>
      <c r="E63" s="28">
        <v>1</v>
      </c>
      <c r="F63" s="29" t="s">
        <v>548</v>
      </c>
      <c r="G63" s="30" t="s">
        <v>549</v>
      </c>
      <c r="H63" s="30" t="s">
        <v>549</v>
      </c>
      <c r="I63" s="31" t="s">
        <v>195</v>
      </c>
      <c r="J63" s="32" t="s">
        <v>196</v>
      </c>
      <c r="K63" s="32" t="s">
        <v>197</v>
      </c>
      <c r="L63" s="32" t="s">
        <v>223</v>
      </c>
      <c r="M63" s="32" t="s">
        <v>553</v>
      </c>
      <c r="N63" s="32" t="s">
        <v>753</v>
      </c>
      <c r="O63" s="33">
        <v>2923202547.95</v>
      </c>
      <c r="P63" s="33">
        <v>60999592.78</v>
      </c>
      <c r="Q63" s="33">
        <v>211957777.07</v>
      </c>
      <c r="R63" s="33">
        <v>199817769.53</v>
      </c>
      <c r="S63" s="34" t="s">
        <v>1358</v>
      </c>
      <c r="T63" s="33">
        <v>2921698171.45</v>
      </c>
      <c r="U63" s="32" t="s">
        <v>645</v>
      </c>
      <c r="V63" s="32" t="s">
        <v>1654</v>
      </c>
      <c r="W63" s="30">
        <f t="shared" si="0"/>
        <v>1511</v>
      </c>
      <c r="X63" s="35"/>
    </row>
    <row r="64" spans="1:24" s="36" customFormat="1" ht="96">
      <c r="A64" s="26">
        <v>6</v>
      </c>
      <c r="B64" s="27" t="s">
        <v>100</v>
      </c>
      <c r="C64" s="27" t="s">
        <v>98</v>
      </c>
      <c r="D64" s="27" t="s">
        <v>188</v>
      </c>
      <c r="E64" s="28">
        <v>1</v>
      </c>
      <c r="F64" s="29" t="s">
        <v>548</v>
      </c>
      <c r="G64" s="30" t="s">
        <v>549</v>
      </c>
      <c r="H64" s="30" t="s">
        <v>549</v>
      </c>
      <c r="I64" s="31" t="s">
        <v>550</v>
      </c>
      <c r="J64" s="32" t="s">
        <v>551</v>
      </c>
      <c r="K64" s="32" t="s">
        <v>552</v>
      </c>
      <c r="L64" s="32" t="s">
        <v>223</v>
      </c>
      <c r="M64" s="32" t="s">
        <v>553</v>
      </c>
      <c r="N64" s="32" t="s">
        <v>637</v>
      </c>
      <c r="O64" s="33">
        <v>34602242.88</v>
      </c>
      <c r="P64" s="33">
        <v>1171459.82</v>
      </c>
      <c r="Q64" s="33">
        <v>2096042.67</v>
      </c>
      <c r="R64" s="33">
        <v>7594043.67</v>
      </c>
      <c r="S64" s="34" t="s">
        <v>1359</v>
      </c>
      <c r="T64" s="33">
        <v>29221013.34</v>
      </c>
      <c r="U64" s="32" t="s">
        <v>645</v>
      </c>
      <c r="V64" s="32" t="s">
        <v>1057</v>
      </c>
      <c r="W64" s="30">
        <f t="shared" si="0"/>
        <v>165</v>
      </c>
      <c r="X64" s="35"/>
    </row>
    <row r="65" spans="1:24" s="36" customFormat="1" ht="96">
      <c r="A65" s="26">
        <v>6</v>
      </c>
      <c r="B65" s="27" t="s">
        <v>100</v>
      </c>
      <c r="C65" s="27" t="s">
        <v>98</v>
      </c>
      <c r="D65" s="27" t="s">
        <v>188</v>
      </c>
      <c r="E65" s="28">
        <v>1</v>
      </c>
      <c r="F65" s="29" t="s">
        <v>548</v>
      </c>
      <c r="G65" s="30" t="s">
        <v>549</v>
      </c>
      <c r="H65" s="30" t="s">
        <v>549</v>
      </c>
      <c r="I65" s="31" t="s">
        <v>554</v>
      </c>
      <c r="J65" s="32" t="s">
        <v>555</v>
      </c>
      <c r="K65" s="32" t="s">
        <v>179</v>
      </c>
      <c r="L65" s="32" t="s">
        <v>223</v>
      </c>
      <c r="M65" s="32" t="s">
        <v>553</v>
      </c>
      <c r="N65" s="32" t="s">
        <v>637</v>
      </c>
      <c r="O65" s="33">
        <v>16559662.22</v>
      </c>
      <c r="P65" s="33">
        <v>438750</v>
      </c>
      <c r="Q65" s="33">
        <v>9069.52</v>
      </c>
      <c r="R65" s="33">
        <v>6581166.74</v>
      </c>
      <c r="S65" s="34" t="s">
        <v>1360</v>
      </c>
      <c r="T65" s="33">
        <v>16840358.58</v>
      </c>
      <c r="U65" s="32" t="s">
        <v>645</v>
      </c>
      <c r="V65" s="32" t="s">
        <v>1167</v>
      </c>
      <c r="W65" s="30">
        <f t="shared" si="0"/>
        <v>174</v>
      </c>
      <c r="X65" s="35"/>
    </row>
    <row r="66" spans="1:24" s="36" customFormat="1" ht="165" customHeight="1">
      <c r="A66" s="26">
        <v>6</v>
      </c>
      <c r="B66" s="27" t="s">
        <v>100</v>
      </c>
      <c r="C66" s="27" t="s">
        <v>98</v>
      </c>
      <c r="D66" s="27" t="s">
        <v>188</v>
      </c>
      <c r="E66" s="28">
        <v>1</v>
      </c>
      <c r="F66" s="29" t="s">
        <v>640</v>
      </c>
      <c r="G66" s="30" t="s">
        <v>50</v>
      </c>
      <c r="H66" s="30" t="s">
        <v>50</v>
      </c>
      <c r="I66" s="31" t="s">
        <v>481</v>
      </c>
      <c r="J66" s="32" t="s">
        <v>482</v>
      </c>
      <c r="K66" s="32" t="s">
        <v>839</v>
      </c>
      <c r="L66" s="32" t="s">
        <v>223</v>
      </c>
      <c r="M66" s="32" t="s">
        <v>644</v>
      </c>
      <c r="N66" s="32" t="s">
        <v>225</v>
      </c>
      <c r="O66" s="33">
        <v>16939.89</v>
      </c>
      <c r="P66" s="33">
        <v>0</v>
      </c>
      <c r="Q66" s="33">
        <v>1361.65</v>
      </c>
      <c r="R66" s="33">
        <v>80.88</v>
      </c>
      <c r="S66" s="34" t="s">
        <v>1362</v>
      </c>
      <c r="T66" s="33">
        <v>18220.66</v>
      </c>
      <c r="U66" s="32" t="s">
        <v>226</v>
      </c>
      <c r="V66" s="32" t="s">
        <v>941</v>
      </c>
      <c r="W66" s="30">
        <f t="shared" si="0"/>
        <v>196</v>
      </c>
      <c r="X66" s="35"/>
    </row>
    <row r="67" spans="1:24" s="36" customFormat="1" ht="184.5" customHeight="1">
      <c r="A67" s="26">
        <v>6</v>
      </c>
      <c r="B67" s="27" t="s">
        <v>100</v>
      </c>
      <c r="C67" s="27" t="s">
        <v>98</v>
      </c>
      <c r="D67" s="27" t="s">
        <v>188</v>
      </c>
      <c r="E67" s="28">
        <v>1</v>
      </c>
      <c r="F67" s="29" t="s">
        <v>640</v>
      </c>
      <c r="G67" s="30" t="s">
        <v>50</v>
      </c>
      <c r="H67" s="30" t="s">
        <v>50</v>
      </c>
      <c r="I67" s="31" t="s">
        <v>1090</v>
      </c>
      <c r="J67" s="32" t="s">
        <v>1091</v>
      </c>
      <c r="K67" s="32" t="s">
        <v>1092</v>
      </c>
      <c r="L67" s="32" t="s">
        <v>223</v>
      </c>
      <c r="M67" s="32" t="s">
        <v>644</v>
      </c>
      <c r="N67" s="32" t="s">
        <v>225</v>
      </c>
      <c r="O67" s="33">
        <v>208743614.64</v>
      </c>
      <c r="P67" s="33">
        <v>0</v>
      </c>
      <c r="Q67" s="33">
        <v>15132855.46</v>
      </c>
      <c r="R67" s="33">
        <v>68826665.16</v>
      </c>
      <c r="S67" s="34" t="s">
        <v>1361</v>
      </c>
      <c r="T67" s="33">
        <v>155049804.94</v>
      </c>
      <c r="U67" s="32" t="s">
        <v>226</v>
      </c>
      <c r="V67" s="32" t="s">
        <v>1168</v>
      </c>
      <c r="W67" s="30">
        <f t="shared" si="0"/>
        <v>1571</v>
      </c>
      <c r="X67" s="35"/>
    </row>
    <row r="68" spans="1:24" s="36" customFormat="1" ht="221.25" customHeight="1">
      <c r="A68" s="26">
        <v>6</v>
      </c>
      <c r="B68" s="27" t="s">
        <v>100</v>
      </c>
      <c r="C68" s="27" t="s">
        <v>98</v>
      </c>
      <c r="D68" s="27" t="s">
        <v>188</v>
      </c>
      <c r="E68" s="28">
        <v>1</v>
      </c>
      <c r="F68" s="29" t="s">
        <v>640</v>
      </c>
      <c r="G68" s="30" t="s">
        <v>50</v>
      </c>
      <c r="H68" s="30" t="s">
        <v>50</v>
      </c>
      <c r="I68" s="31" t="s">
        <v>743</v>
      </c>
      <c r="J68" s="32" t="s">
        <v>246</v>
      </c>
      <c r="K68" s="32" t="s">
        <v>785</v>
      </c>
      <c r="L68" s="32" t="s">
        <v>223</v>
      </c>
      <c r="M68" s="32" t="s">
        <v>644</v>
      </c>
      <c r="N68" s="32" t="s">
        <v>632</v>
      </c>
      <c r="O68" s="33">
        <v>12802786328.84</v>
      </c>
      <c r="P68" s="33">
        <v>59174076694.09</v>
      </c>
      <c r="Q68" s="33">
        <v>1025894926.98</v>
      </c>
      <c r="R68" s="33">
        <v>61062299539.39</v>
      </c>
      <c r="S68" s="34" t="s">
        <v>1942</v>
      </c>
      <c r="T68" s="33">
        <v>11940458410.52</v>
      </c>
      <c r="U68" s="32" t="s">
        <v>226</v>
      </c>
      <c r="V68" s="32" t="s">
        <v>1655</v>
      </c>
      <c r="W68" s="30">
        <f t="shared" si="0"/>
        <v>362</v>
      </c>
      <c r="X68" s="35"/>
    </row>
    <row r="69" spans="1:24" s="36" customFormat="1" ht="160.5" customHeight="1">
      <c r="A69" s="26">
        <v>6</v>
      </c>
      <c r="B69" s="27" t="s">
        <v>100</v>
      </c>
      <c r="C69" s="27" t="s">
        <v>98</v>
      </c>
      <c r="D69" s="27" t="s">
        <v>188</v>
      </c>
      <c r="E69" s="28">
        <v>1</v>
      </c>
      <c r="F69" s="29" t="s">
        <v>640</v>
      </c>
      <c r="G69" s="30" t="s">
        <v>50</v>
      </c>
      <c r="H69" s="30" t="s">
        <v>50</v>
      </c>
      <c r="I69" s="31" t="s">
        <v>840</v>
      </c>
      <c r="J69" s="32" t="s">
        <v>841</v>
      </c>
      <c r="K69" s="32" t="s">
        <v>356</v>
      </c>
      <c r="L69" s="32" t="s">
        <v>223</v>
      </c>
      <c r="M69" s="32" t="s">
        <v>644</v>
      </c>
      <c r="N69" s="32" t="s">
        <v>330</v>
      </c>
      <c r="O69" s="33">
        <v>20399916047.72</v>
      </c>
      <c r="P69" s="33">
        <v>467779047.42</v>
      </c>
      <c r="Q69" s="33">
        <v>1599367842.32</v>
      </c>
      <c r="R69" s="33">
        <v>1431737892.21</v>
      </c>
      <c r="S69" s="34" t="s">
        <v>1363</v>
      </c>
      <c r="T69" s="33">
        <v>21035325045.25</v>
      </c>
      <c r="U69" s="32" t="s">
        <v>226</v>
      </c>
      <c r="V69" s="32" t="s">
        <v>1107</v>
      </c>
      <c r="W69" s="30">
        <f t="shared" si="0"/>
        <v>1356</v>
      </c>
      <c r="X69" s="35"/>
    </row>
    <row r="70" spans="1:24" s="36" customFormat="1" ht="195" customHeight="1">
      <c r="A70" s="26">
        <v>6</v>
      </c>
      <c r="B70" s="27" t="s">
        <v>100</v>
      </c>
      <c r="C70" s="27" t="s">
        <v>98</v>
      </c>
      <c r="D70" s="27" t="s">
        <v>188</v>
      </c>
      <c r="E70" s="28">
        <v>1</v>
      </c>
      <c r="F70" s="29" t="s">
        <v>640</v>
      </c>
      <c r="G70" s="30" t="s">
        <v>50</v>
      </c>
      <c r="H70" s="30" t="s">
        <v>50</v>
      </c>
      <c r="I70" s="31" t="s">
        <v>1013</v>
      </c>
      <c r="J70" s="32" t="s">
        <v>1014</v>
      </c>
      <c r="K70" s="32" t="s">
        <v>1015</v>
      </c>
      <c r="L70" s="32" t="s">
        <v>223</v>
      </c>
      <c r="M70" s="32" t="s">
        <v>644</v>
      </c>
      <c r="N70" s="32" t="s">
        <v>330</v>
      </c>
      <c r="O70" s="33">
        <v>555610859.38</v>
      </c>
      <c r="P70" s="33">
        <v>75767230.18</v>
      </c>
      <c r="Q70" s="33">
        <v>31235893.59</v>
      </c>
      <c r="R70" s="33">
        <v>34094441.61</v>
      </c>
      <c r="S70" s="34" t="s">
        <v>1364</v>
      </c>
      <c r="T70" s="33">
        <v>628519541.54</v>
      </c>
      <c r="U70" s="32" t="s">
        <v>226</v>
      </c>
      <c r="V70" s="32" t="s">
        <v>1189</v>
      </c>
      <c r="W70" s="30">
        <f t="shared" si="0"/>
        <v>1556</v>
      </c>
      <c r="X70" s="35"/>
    </row>
    <row r="71" spans="1:24" s="36" customFormat="1" ht="186" customHeight="1">
      <c r="A71" s="26">
        <v>6</v>
      </c>
      <c r="B71" s="27" t="s">
        <v>100</v>
      </c>
      <c r="C71" s="27" t="s">
        <v>98</v>
      </c>
      <c r="D71" s="27" t="s">
        <v>188</v>
      </c>
      <c r="E71" s="28">
        <v>1</v>
      </c>
      <c r="F71" s="29" t="s">
        <v>806</v>
      </c>
      <c r="G71" s="30" t="s">
        <v>807</v>
      </c>
      <c r="H71" s="30" t="s">
        <v>807</v>
      </c>
      <c r="I71" s="31" t="s">
        <v>368</v>
      </c>
      <c r="J71" s="32" t="s">
        <v>369</v>
      </c>
      <c r="K71" s="32" t="s">
        <v>370</v>
      </c>
      <c r="L71" s="32" t="s">
        <v>223</v>
      </c>
      <c r="M71" s="32" t="s">
        <v>367</v>
      </c>
      <c r="N71" s="32" t="s">
        <v>330</v>
      </c>
      <c r="O71" s="33">
        <v>1188719131.95</v>
      </c>
      <c r="P71" s="33">
        <v>92684912</v>
      </c>
      <c r="Q71" s="33">
        <v>105740520.59</v>
      </c>
      <c r="R71" s="33">
        <v>48503249.27</v>
      </c>
      <c r="S71" s="34" t="s">
        <v>1365</v>
      </c>
      <c r="T71" s="33">
        <v>1338641315.27</v>
      </c>
      <c r="U71" s="32" t="s">
        <v>226</v>
      </c>
      <c r="V71" s="32" t="s">
        <v>942</v>
      </c>
      <c r="W71" s="30">
        <f t="shared" si="0"/>
        <v>1398</v>
      </c>
      <c r="X71" s="35"/>
    </row>
    <row r="72" spans="1:24" s="36" customFormat="1" ht="226.5" customHeight="1">
      <c r="A72" s="26">
        <v>6</v>
      </c>
      <c r="B72" s="27" t="s">
        <v>100</v>
      </c>
      <c r="C72" s="27" t="s">
        <v>98</v>
      </c>
      <c r="D72" s="27" t="s">
        <v>188</v>
      </c>
      <c r="E72" s="28">
        <v>1</v>
      </c>
      <c r="F72" s="29" t="s">
        <v>1038</v>
      </c>
      <c r="G72" s="30" t="s">
        <v>1039</v>
      </c>
      <c r="H72" s="30" t="s">
        <v>1039</v>
      </c>
      <c r="I72" s="31" t="s">
        <v>1040</v>
      </c>
      <c r="J72" s="32" t="s">
        <v>1041</v>
      </c>
      <c r="K72" s="32" t="s">
        <v>1042</v>
      </c>
      <c r="L72" s="32" t="s">
        <v>668</v>
      </c>
      <c r="M72" s="32" t="s">
        <v>764</v>
      </c>
      <c r="N72" s="32" t="s">
        <v>330</v>
      </c>
      <c r="O72" s="33">
        <v>16751199717</v>
      </c>
      <c r="P72" s="33">
        <v>356473280.35</v>
      </c>
      <c r="Q72" s="33">
        <v>724808936.56</v>
      </c>
      <c r="R72" s="33">
        <v>1321370580.98</v>
      </c>
      <c r="S72" s="34" t="s">
        <v>1366</v>
      </c>
      <c r="T72" s="33">
        <v>16511111352.93</v>
      </c>
      <c r="U72" s="32" t="s">
        <v>645</v>
      </c>
      <c r="V72" s="32" t="s">
        <v>1474</v>
      </c>
      <c r="W72" s="30">
        <f t="shared" si="0"/>
        <v>1559</v>
      </c>
      <c r="X72" s="35"/>
    </row>
    <row r="73" spans="1:24" s="36" customFormat="1" ht="171" customHeight="1">
      <c r="A73" s="26">
        <v>6</v>
      </c>
      <c r="B73" s="27" t="s">
        <v>100</v>
      </c>
      <c r="C73" s="27" t="s">
        <v>98</v>
      </c>
      <c r="D73" s="27" t="s">
        <v>188</v>
      </c>
      <c r="E73" s="28">
        <v>1</v>
      </c>
      <c r="F73" s="29" t="s">
        <v>212</v>
      </c>
      <c r="G73" s="30" t="s">
        <v>656</v>
      </c>
      <c r="H73" s="30" t="s">
        <v>656</v>
      </c>
      <c r="I73" s="31" t="s">
        <v>824</v>
      </c>
      <c r="J73" s="32" t="s">
        <v>927</v>
      </c>
      <c r="K73" s="32" t="s">
        <v>928</v>
      </c>
      <c r="L73" s="32" t="s">
        <v>223</v>
      </c>
      <c r="M73" s="32" t="s">
        <v>224</v>
      </c>
      <c r="N73" s="32" t="s">
        <v>225</v>
      </c>
      <c r="O73" s="33">
        <v>3438392350.75</v>
      </c>
      <c r="P73" s="33">
        <v>153403941.28</v>
      </c>
      <c r="Q73" s="33">
        <v>126004721.07</v>
      </c>
      <c r="R73" s="33">
        <v>11587896.05</v>
      </c>
      <c r="S73" s="34" t="s">
        <v>1511</v>
      </c>
      <c r="T73" s="33">
        <v>3706213117.05</v>
      </c>
      <c r="U73" s="32" t="s">
        <v>226</v>
      </c>
      <c r="V73" s="32" t="s">
        <v>945</v>
      </c>
      <c r="W73" s="30">
        <f t="shared" si="0"/>
        <v>1346</v>
      </c>
      <c r="X73" s="35"/>
    </row>
    <row r="74" spans="1:24" s="36" customFormat="1" ht="142.5" customHeight="1">
      <c r="A74" s="26">
        <v>6</v>
      </c>
      <c r="B74" s="27" t="s">
        <v>100</v>
      </c>
      <c r="C74" s="27" t="s">
        <v>98</v>
      </c>
      <c r="D74" s="27" t="s">
        <v>188</v>
      </c>
      <c r="E74" s="28">
        <v>1</v>
      </c>
      <c r="F74" s="29" t="s">
        <v>212</v>
      </c>
      <c r="G74" s="30" t="s">
        <v>656</v>
      </c>
      <c r="H74" s="30" t="s">
        <v>656</v>
      </c>
      <c r="I74" s="31" t="s">
        <v>814</v>
      </c>
      <c r="J74" s="32" t="s">
        <v>815</v>
      </c>
      <c r="K74" s="32" t="s">
        <v>770</v>
      </c>
      <c r="L74" s="32" t="s">
        <v>223</v>
      </c>
      <c r="M74" s="32" t="s">
        <v>224</v>
      </c>
      <c r="N74" s="32" t="s">
        <v>225</v>
      </c>
      <c r="O74" s="33">
        <v>7741203.2</v>
      </c>
      <c r="P74" s="33">
        <v>0</v>
      </c>
      <c r="Q74" s="33">
        <v>0</v>
      </c>
      <c r="R74" s="33">
        <v>0</v>
      </c>
      <c r="S74" s="34" t="s">
        <v>1367</v>
      </c>
      <c r="T74" s="33">
        <v>7741203.2</v>
      </c>
      <c r="U74" s="32" t="s">
        <v>645</v>
      </c>
      <c r="V74" s="32" t="s">
        <v>1656</v>
      </c>
      <c r="W74" s="30">
        <f t="shared" si="0"/>
        <v>721</v>
      </c>
      <c r="X74" s="35"/>
    </row>
    <row r="75" spans="1:24" s="36" customFormat="1" ht="144" customHeight="1">
      <c r="A75" s="26">
        <v>6</v>
      </c>
      <c r="B75" s="27" t="s">
        <v>100</v>
      </c>
      <c r="C75" s="27" t="s">
        <v>98</v>
      </c>
      <c r="D75" s="27" t="s">
        <v>188</v>
      </c>
      <c r="E75" s="28">
        <v>1</v>
      </c>
      <c r="F75" s="29" t="s">
        <v>212</v>
      </c>
      <c r="G75" s="30" t="s">
        <v>656</v>
      </c>
      <c r="H75" s="30" t="s">
        <v>656</v>
      </c>
      <c r="I75" s="31" t="s">
        <v>825</v>
      </c>
      <c r="J75" s="32" t="s">
        <v>1169</v>
      </c>
      <c r="K75" s="32" t="s">
        <v>110</v>
      </c>
      <c r="L75" s="32" t="s">
        <v>223</v>
      </c>
      <c r="M75" s="32" t="s">
        <v>224</v>
      </c>
      <c r="N75" s="32" t="s">
        <v>225</v>
      </c>
      <c r="O75" s="33">
        <v>15586797.51</v>
      </c>
      <c r="P75" s="33">
        <v>62039.75</v>
      </c>
      <c r="Q75" s="33">
        <v>1044401.3</v>
      </c>
      <c r="R75" s="33">
        <v>5993103.58</v>
      </c>
      <c r="S75" s="34" t="s">
        <v>1659</v>
      </c>
      <c r="T75" s="33">
        <v>10700134.98</v>
      </c>
      <c r="U75" s="32" t="s">
        <v>645</v>
      </c>
      <c r="V75" s="32" t="s">
        <v>1660</v>
      </c>
      <c r="W75" s="30">
        <f t="shared" si="0"/>
        <v>1397</v>
      </c>
      <c r="X75" s="35"/>
    </row>
    <row r="76" spans="1:24" s="36" customFormat="1" ht="210" customHeight="1">
      <c r="A76" s="26">
        <v>6</v>
      </c>
      <c r="B76" s="27" t="s">
        <v>100</v>
      </c>
      <c r="C76" s="27" t="s">
        <v>98</v>
      </c>
      <c r="D76" s="27" t="s">
        <v>188</v>
      </c>
      <c r="E76" s="28">
        <v>1</v>
      </c>
      <c r="F76" s="29" t="s">
        <v>212</v>
      </c>
      <c r="G76" s="30" t="s">
        <v>656</v>
      </c>
      <c r="H76" s="30" t="s">
        <v>656</v>
      </c>
      <c r="I76" s="31" t="s">
        <v>773</v>
      </c>
      <c r="J76" s="32" t="s">
        <v>1316</v>
      </c>
      <c r="K76" s="32" t="s">
        <v>1317</v>
      </c>
      <c r="L76" s="32" t="s">
        <v>223</v>
      </c>
      <c r="M76" s="32" t="s">
        <v>224</v>
      </c>
      <c r="N76" s="32" t="s">
        <v>225</v>
      </c>
      <c r="O76" s="33">
        <v>269154783.32</v>
      </c>
      <c r="P76" s="33">
        <v>14995569.83</v>
      </c>
      <c r="Q76" s="33">
        <v>2738415.46</v>
      </c>
      <c r="R76" s="33">
        <v>111026248.29</v>
      </c>
      <c r="S76" s="34" t="s">
        <v>1473</v>
      </c>
      <c r="T76" s="33">
        <v>175862520.32</v>
      </c>
      <c r="U76" s="32" t="s">
        <v>645</v>
      </c>
      <c r="V76" s="32" t="s">
        <v>1123</v>
      </c>
      <c r="W76" s="30">
        <f t="shared" si="0"/>
        <v>1516</v>
      </c>
      <c r="X76" s="35"/>
    </row>
    <row r="77" spans="1:24" s="36" customFormat="1" ht="141" customHeight="1">
      <c r="A77" s="26">
        <v>6</v>
      </c>
      <c r="B77" s="27" t="s">
        <v>100</v>
      </c>
      <c r="C77" s="27" t="s">
        <v>98</v>
      </c>
      <c r="D77" s="27" t="s">
        <v>188</v>
      </c>
      <c r="E77" s="28">
        <v>1</v>
      </c>
      <c r="F77" s="29" t="s">
        <v>212</v>
      </c>
      <c r="G77" s="30" t="s">
        <v>656</v>
      </c>
      <c r="H77" s="30" t="s">
        <v>656</v>
      </c>
      <c r="I77" s="31" t="s">
        <v>1108</v>
      </c>
      <c r="J77" s="32" t="s">
        <v>1109</v>
      </c>
      <c r="K77" s="32" t="s">
        <v>1110</v>
      </c>
      <c r="L77" s="32" t="s">
        <v>223</v>
      </c>
      <c r="M77" s="32" t="s">
        <v>224</v>
      </c>
      <c r="N77" s="32" t="s">
        <v>225</v>
      </c>
      <c r="O77" s="33">
        <v>11580770.08</v>
      </c>
      <c r="P77" s="33">
        <v>7184540.43</v>
      </c>
      <c r="Q77" s="33">
        <v>516670.75</v>
      </c>
      <c r="R77" s="33">
        <v>2226603.89</v>
      </c>
      <c r="S77" s="34" t="s">
        <v>1368</v>
      </c>
      <c r="T77" s="33">
        <v>17055377.37</v>
      </c>
      <c r="U77" s="32" t="s">
        <v>645</v>
      </c>
      <c r="V77" s="32" t="s">
        <v>1238</v>
      </c>
      <c r="W77" s="30">
        <f t="shared" si="0"/>
        <v>1572</v>
      </c>
      <c r="X77" s="35"/>
    </row>
    <row r="78" spans="1:24" s="36" customFormat="1" ht="168.75" customHeight="1">
      <c r="A78" s="26">
        <v>6</v>
      </c>
      <c r="B78" s="27" t="s">
        <v>100</v>
      </c>
      <c r="C78" s="27" t="s">
        <v>98</v>
      </c>
      <c r="D78" s="27" t="s">
        <v>188</v>
      </c>
      <c r="E78" s="28">
        <v>1</v>
      </c>
      <c r="F78" s="29" t="s">
        <v>212</v>
      </c>
      <c r="G78" s="30" t="s">
        <v>656</v>
      </c>
      <c r="H78" s="30" t="s">
        <v>656</v>
      </c>
      <c r="I78" s="31" t="s">
        <v>157</v>
      </c>
      <c r="J78" s="32" t="s">
        <v>19</v>
      </c>
      <c r="K78" s="32" t="s">
        <v>158</v>
      </c>
      <c r="L78" s="32" t="s">
        <v>223</v>
      </c>
      <c r="M78" s="32" t="s">
        <v>224</v>
      </c>
      <c r="N78" s="32" t="s">
        <v>330</v>
      </c>
      <c r="O78" s="33">
        <v>14218344844.68</v>
      </c>
      <c r="P78" s="33">
        <v>805734809</v>
      </c>
      <c r="Q78" s="33">
        <v>1488884247.83</v>
      </c>
      <c r="R78" s="33">
        <v>1714708009.87</v>
      </c>
      <c r="S78" s="34" t="s">
        <v>1657</v>
      </c>
      <c r="T78" s="33">
        <v>14798255891.64</v>
      </c>
      <c r="U78" s="32" t="s">
        <v>645</v>
      </c>
      <c r="V78" s="32" t="s">
        <v>1658</v>
      </c>
      <c r="W78" s="30">
        <f t="shared" si="0"/>
        <v>742</v>
      </c>
      <c r="X78" s="35"/>
    </row>
    <row r="79" spans="1:24" s="36" customFormat="1" ht="188.25" customHeight="1">
      <c r="A79" s="26">
        <v>6</v>
      </c>
      <c r="B79" s="27" t="s">
        <v>100</v>
      </c>
      <c r="C79" s="27" t="s">
        <v>98</v>
      </c>
      <c r="D79" s="27" t="s">
        <v>188</v>
      </c>
      <c r="E79" s="28">
        <v>1</v>
      </c>
      <c r="F79" s="29" t="s">
        <v>212</v>
      </c>
      <c r="G79" s="30" t="s">
        <v>656</v>
      </c>
      <c r="H79" s="30" t="s">
        <v>656</v>
      </c>
      <c r="I79" s="31" t="s">
        <v>459</v>
      </c>
      <c r="J79" s="32" t="s">
        <v>183</v>
      </c>
      <c r="K79" s="32" t="s">
        <v>111</v>
      </c>
      <c r="L79" s="32" t="s">
        <v>223</v>
      </c>
      <c r="M79" s="32" t="s">
        <v>224</v>
      </c>
      <c r="N79" s="32" t="s">
        <v>330</v>
      </c>
      <c r="O79" s="33">
        <v>335039219.41</v>
      </c>
      <c r="P79" s="33">
        <v>58024816.12</v>
      </c>
      <c r="Q79" s="33">
        <v>36656428.14</v>
      </c>
      <c r="R79" s="33">
        <v>22354161.26</v>
      </c>
      <c r="S79" s="34" t="s">
        <v>1661</v>
      </c>
      <c r="T79" s="33">
        <v>407366302.41</v>
      </c>
      <c r="U79" s="32" t="s">
        <v>645</v>
      </c>
      <c r="V79" s="32" t="s">
        <v>1662</v>
      </c>
      <c r="W79" s="30">
        <f t="shared" si="0"/>
        <v>1462</v>
      </c>
      <c r="X79" s="35"/>
    </row>
    <row r="80" spans="1:24" s="36" customFormat="1" ht="197.25" customHeight="1">
      <c r="A80" s="26">
        <v>6</v>
      </c>
      <c r="B80" s="27" t="s">
        <v>100</v>
      </c>
      <c r="C80" s="27" t="s">
        <v>98</v>
      </c>
      <c r="D80" s="27" t="s">
        <v>188</v>
      </c>
      <c r="E80" s="28">
        <v>1</v>
      </c>
      <c r="F80" s="29" t="s">
        <v>212</v>
      </c>
      <c r="G80" s="30" t="s">
        <v>656</v>
      </c>
      <c r="H80" s="30" t="s">
        <v>656</v>
      </c>
      <c r="I80" s="31" t="s">
        <v>198</v>
      </c>
      <c r="J80" s="32" t="s">
        <v>199</v>
      </c>
      <c r="K80" s="32" t="s">
        <v>200</v>
      </c>
      <c r="L80" s="32" t="s">
        <v>223</v>
      </c>
      <c r="M80" s="32" t="s">
        <v>224</v>
      </c>
      <c r="N80" s="32" t="s">
        <v>753</v>
      </c>
      <c r="O80" s="33">
        <v>3160496255.99</v>
      </c>
      <c r="P80" s="33">
        <v>183798523.79</v>
      </c>
      <c r="Q80" s="33">
        <v>298742436.66</v>
      </c>
      <c r="R80" s="33">
        <v>340951921.1</v>
      </c>
      <c r="S80" s="34" t="s">
        <v>1663</v>
      </c>
      <c r="T80" s="33">
        <v>3302085295.34</v>
      </c>
      <c r="U80" s="32" t="s">
        <v>645</v>
      </c>
      <c r="V80" s="32" t="s">
        <v>1664</v>
      </c>
      <c r="W80" s="30">
        <f t="shared" si="0"/>
        <v>1508</v>
      </c>
      <c r="X80" s="35"/>
    </row>
    <row r="81" spans="1:24" s="36" customFormat="1" ht="173.25" customHeight="1">
      <c r="A81" s="26">
        <v>6</v>
      </c>
      <c r="B81" s="27" t="s">
        <v>100</v>
      </c>
      <c r="C81" s="27" t="s">
        <v>98</v>
      </c>
      <c r="D81" s="27" t="s">
        <v>188</v>
      </c>
      <c r="E81" s="28">
        <v>1</v>
      </c>
      <c r="F81" s="29" t="s">
        <v>212</v>
      </c>
      <c r="G81" s="30" t="s">
        <v>656</v>
      </c>
      <c r="H81" s="30" t="s">
        <v>656</v>
      </c>
      <c r="I81" s="31" t="s">
        <v>812</v>
      </c>
      <c r="J81" s="32" t="s">
        <v>813</v>
      </c>
      <c r="K81" s="32" t="s">
        <v>769</v>
      </c>
      <c r="L81" s="32" t="s">
        <v>223</v>
      </c>
      <c r="M81" s="32" t="s">
        <v>224</v>
      </c>
      <c r="N81" s="32" t="s">
        <v>637</v>
      </c>
      <c r="O81" s="33">
        <v>14347749016.88</v>
      </c>
      <c r="P81" s="33">
        <v>2881577839.03</v>
      </c>
      <c r="Q81" s="33">
        <v>1059685124.02</v>
      </c>
      <c r="R81" s="33">
        <v>1920745804.95</v>
      </c>
      <c r="S81" s="34" t="s">
        <v>1369</v>
      </c>
      <c r="T81" s="33">
        <v>16368266174.98</v>
      </c>
      <c r="U81" s="32" t="s">
        <v>645</v>
      </c>
      <c r="V81" s="32" t="s">
        <v>943</v>
      </c>
      <c r="W81" s="30">
        <f t="shared" si="0"/>
        <v>582</v>
      </c>
      <c r="X81" s="35"/>
    </row>
    <row r="82" spans="1:24" s="36" customFormat="1" ht="181.5" customHeight="1">
      <c r="A82" s="26">
        <v>6</v>
      </c>
      <c r="B82" s="27" t="s">
        <v>100</v>
      </c>
      <c r="C82" s="27" t="s">
        <v>98</v>
      </c>
      <c r="D82" s="27" t="s">
        <v>188</v>
      </c>
      <c r="E82" s="28">
        <v>1</v>
      </c>
      <c r="F82" s="29" t="s">
        <v>212</v>
      </c>
      <c r="G82" s="30" t="s">
        <v>656</v>
      </c>
      <c r="H82" s="30" t="s">
        <v>656</v>
      </c>
      <c r="I82" s="31" t="s">
        <v>823</v>
      </c>
      <c r="J82" s="32" t="s">
        <v>1016</v>
      </c>
      <c r="K82" s="32" t="s">
        <v>1017</v>
      </c>
      <c r="L82" s="32" t="s">
        <v>223</v>
      </c>
      <c r="M82" s="32" t="s">
        <v>224</v>
      </c>
      <c r="N82" s="32" t="s">
        <v>637</v>
      </c>
      <c r="O82" s="33">
        <v>15396175871.37</v>
      </c>
      <c r="P82" s="33">
        <v>3515920739.52</v>
      </c>
      <c r="Q82" s="33">
        <v>761901815.84</v>
      </c>
      <c r="R82" s="33">
        <v>5741694031.99</v>
      </c>
      <c r="S82" s="34" t="s">
        <v>1370</v>
      </c>
      <c r="T82" s="33">
        <v>13932304394.74</v>
      </c>
      <c r="U82" s="32" t="s">
        <v>645</v>
      </c>
      <c r="V82" s="32" t="s">
        <v>944</v>
      </c>
      <c r="W82" s="30">
        <f t="shared" si="0"/>
        <v>1336</v>
      </c>
      <c r="X82" s="35"/>
    </row>
    <row r="83" spans="1:24" s="36" customFormat="1" ht="153.75" customHeight="1">
      <c r="A83" s="26">
        <v>6</v>
      </c>
      <c r="B83" s="27" t="s">
        <v>100</v>
      </c>
      <c r="C83" s="27" t="s">
        <v>98</v>
      </c>
      <c r="D83" s="27" t="s">
        <v>188</v>
      </c>
      <c r="E83" s="28">
        <v>1</v>
      </c>
      <c r="F83" s="29" t="s">
        <v>212</v>
      </c>
      <c r="G83" s="30" t="s">
        <v>656</v>
      </c>
      <c r="H83" s="30" t="s">
        <v>656</v>
      </c>
      <c r="I83" s="31" t="s">
        <v>1544</v>
      </c>
      <c r="J83" s="32" t="s">
        <v>1545</v>
      </c>
      <c r="K83" s="32" t="s">
        <v>1546</v>
      </c>
      <c r="L83" s="32" t="s">
        <v>223</v>
      </c>
      <c r="M83" s="32" t="s">
        <v>224</v>
      </c>
      <c r="N83" s="32" t="s">
        <v>637</v>
      </c>
      <c r="O83" s="33">
        <v>0</v>
      </c>
      <c r="P83" s="33">
        <v>40000000</v>
      </c>
      <c r="Q83" s="33">
        <v>1296593.08</v>
      </c>
      <c r="R83" s="33">
        <v>17296447.11</v>
      </c>
      <c r="S83" s="34" t="s">
        <v>1665</v>
      </c>
      <c r="T83" s="33">
        <v>24000145.97</v>
      </c>
      <c r="U83" s="32" t="s">
        <v>645</v>
      </c>
      <c r="V83" s="32" t="s">
        <v>1547</v>
      </c>
      <c r="W83" s="30">
        <f t="shared" si="0"/>
        <v>1606</v>
      </c>
      <c r="X83" s="35"/>
    </row>
    <row r="84" spans="1:24" s="36" customFormat="1" ht="176.25" customHeight="1">
      <c r="A84" s="26">
        <v>6</v>
      </c>
      <c r="B84" s="27" t="s">
        <v>100</v>
      </c>
      <c r="C84" s="27" t="s">
        <v>98</v>
      </c>
      <c r="D84" s="27" t="s">
        <v>188</v>
      </c>
      <c r="E84" s="28">
        <v>1</v>
      </c>
      <c r="F84" s="29" t="s">
        <v>827</v>
      </c>
      <c r="G84" s="30" t="s">
        <v>828</v>
      </c>
      <c r="H84" s="30" t="s">
        <v>828</v>
      </c>
      <c r="I84" s="31" t="s">
        <v>829</v>
      </c>
      <c r="J84" s="32" t="s">
        <v>132</v>
      </c>
      <c r="K84" s="32" t="s">
        <v>847</v>
      </c>
      <c r="L84" s="32" t="s">
        <v>223</v>
      </c>
      <c r="M84" s="32" t="s">
        <v>627</v>
      </c>
      <c r="N84" s="32" t="s">
        <v>330</v>
      </c>
      <c r="O84" s="33">
        <v>873146780.6</v>
      </c>
      <c r="P84" s="33">
        <v>6866522.73</v>
      </c>
      <c r="Q84" s="33">
        <v>63727920.87</v>
      </c>
      <c r="R84" s="33">
        <v>58008627.85</v>
      </c>
      <c r="S84" s="34" t="s">
        <v>1371</v>
      </c>
      <c r="T84" s="33">
        <v>885732596.35</v>
      </c>
      <c r="U84" s="32" t="s">
        <v>226</v>
      </c>
      <c r="V84" s="32" t="s">
        <v>1329</v>
      </c>
      <c r="W84" s="30">
        <f t="shared" si="0"/>
        <v>1320</v>
      </c>
      <c r="X84" s="35"/>
    </row>
    <row r="85" spans="1:24" s="36" customFormat="1" ht="167.25" customHeight="1">
      <c r="A85" s="26">
        <v>6</v>
      </c>
      <c r="B85" s="27" t="s">
        <v>100</v>
      </c>
      <c r="C85" s="27" t="s">
        <v>98</v>
      </c>
      <c r="D85" s="27" t="s">
        <v>188</v>
      </c>
      <c r="E85" s="28">
        <v>1</v>
      </c>
      <c r="F85" s="29" t="s">
        <v>827</v>
      </c>
      <c r="G85" s="30" t="s">
        <v>828</v>
      </c>
      <c r="H85" s="30" t="s">
        <v>828</v>
      </c>
      <c r="I85" s="31" t="s">
        <v>830</v>
      </c>
      <c r="J85" s="32" t="s">
        <v>186</v>
      </c>
      <c r="K85" s="32" t="s">
        <v>848</v>
      </c>
      <c r="L85" s="32" t="s">
        <v>223</v>
      </c>
      <c r="M85" s="32" t="s">
        <v>627</v>
      </c>
      <c r="N85" s="32" t="s">
        <v>753</v>
      </c>
      <c r="O85" s="33">
        <v>4316734.25</v>
      </c>
      <c r="P85" s="33">
        <v>3890410</v>
      </c>
      <c r="Q85" s="33">
        <v>377324.46</v>
      </c>
      <c r="R85" s="33">
        <v>1463772.7</v>
      </c>
      <c r="S85" s="34" t="s">
        <v>1372</v>
      </c>
      <c r="T85" s="33">
        <v>7120696.01</v>
      </c>
      <c r="U85" s="32" t="s">
        <v>226</v>
      </c>
      <c r="V85" s="32" t="s">
        <v>1472</v>
      </c>
      <c r="W85" s="30">
        <f t="shared" si="0"/>
        <v>1321</v>
      </c>
      <c r="X85" s="35"/>
    </row>
    <row r="86" spans="1:24" s="36" customFormat="1" ht="177" customHeight="1">
      <c r="A86" s="26">
        <v>6</v>
      </c>
      <c r="B86" s="27" t="s">
        <v>100</v>
      </c>
      <c r="C86" s="27" t="s">
        <v>98</v>
      </c>
      <c r="D86" s="27" t="s">
        <v>188</v>
      </c>
      <c r="E86" s="28">
        <v>1</v>
      </c>
      <c r="F86" s="29" t="s">
        <v>385</v>
      </c>
      <c r="G86" s="30" t="s">
        <v>386</v>
      </c>
      <c r="H86" s="30" t="s">
        <v>386</v>
      </c>
      <c r="I86" s="31" t="s">
        <v>562</v>
      </c>
      <c r="J86" s="32" t="s">
        <v>14</v>
      </c>
      <c r="K86" s="32" t="s">
        <v>466</v>
      </c>
      <c r="L86" s="32" t="s">
        <v>223</v>
      </c>
      <c r="M86" s="32" t="s">
        <v>224</v>
      </c>
      <c r="N86" s="32" t="s">
        <v>225</v>
      </c>
      <c r="O86" s="33">
        <v>479784706.64</v>
      </c>
      <c r="P86" s="33">
        <v>0</v>
      </c>
      <c r="Q86" s="33">
        <v>41371185.62</v>
      </c>
      <c r="R86" s="33">
        <v>3059943.33</v>
      </c>
      <c r="S86" s="34" t="s">
        <v>1666</v>
      </c>
      <c r="T86" s="33">
        <v>518095948.93</v>
      </c>
      <c r="U86" s="32" t="s">
        <v>226</v>
      </c>
      <c r="V86" s="32" t="s">
        <v>1667</v>
      </c>
      <c r="W86" s="30">
        <f t="shared" si="0"/>
        <v>1129</v>
      </c>
      <c r="X86" s="35"/>
    </row>
    <row r="87" spans="1:24" s="36" customFormat="1" ht="147.75" customHeight="1">
      <c r="A87" s="26">
        <v>6</v>
      </c>
      <c r="B87" s="27" t="s">
        <v>100</v>
      </c>
      <c r="C87" s="27" t="s">
        <v>98</v>
      </c>
      <c r="D87" s="27" t="s">
        <v>188</v>
      </c>
      <c r="E87" s="28">
        <v>1</v>
      </c>
      <c r="F87" s="29" t="s">
        <v>385</v>
      </c>
      <c r="G87" s="30" t="s">
        <v>386</v>
      </c>
      <c r="H87" s="30" t="s">
        <v>386</v>
      </c>
      <c r="I87" s="31" t="s">
        <v>565</v>
      </c>
      <c r="J87" s="32" t="s">
        <v>81</v>
      </c>
      <c r="K87" s="32" t="s">
        <v>346</v>
      </c>
      <c r="L87" s="32" t="s">
        <v>668</v>
      </c>
      <c r="M87" s="32" t="s">
        <v>816</v>
      </c>
      <c r="N87" s="32" t="s">
        <v>330</v>
      </c>
      <c r="O87" s="33">
        <v>59170202.49</v>
      </c>
      <c r="P87" s="33">
        <v>4076306.18</v>
      </c>
      <c r="Q87" s="33">
        <v>1576310.13</v>
      </c>
      <c r="R87" s="33">
        <v>3334725.41</v>
      </c>
      <c r="S87" s="34" t="s">
        <v>1373</v>
      </c>
      <c r="T87" s="33">
        <v>61488093.39</v>
      </c>
      <c r="U87" s="32" t="s">
        <v>226</v>
      </c>
      <c r="V87" s="32" t="s">
        <v>1093</v>
      </c>
      <c r="W87" s="30">
        <f t="shared" si="0"/>
        <v>1446</v>
      </c>
      <c r="X87" s="35"/>
    </row>
    <row r="88" spans="1:24" s="36" customFormat="1" ht="147.75" customHeight="1">
      <c r="A88" s="26">
        <v>6</v>
      </c>
      <c r="B88" s="27" t="s">
        <v>100</v>
      </c>
      <c r="C88" s="27" t="s">
        <v>98</v>
      </c>
      <c r="D88" s="27" t="s">
        <v>188</v>
      </c>
      <c r="E88" s="28">
        <v>1</v>
      </c>
      <c r="F88" s="29" t="s">
        <v>385</v>
      </c>
      <c r="G88" s="30" t="s">
        <v>386</v>
      </c>
      <c r="H88" s="30" t="s">
        <v>386</v>
      </c>
      <c r="I88" s="31" t="s">
        <v>566</v>
      </c>
      <c r="J88" s="32" t="s">
        <v>187</v>
      </c>
      <c r="K88" s="32" t="s">
        <v>347</v>
      </c>
      <c r="L88" s="32" t="s">
        <v>668</v>
      </c>
      <c r="M88" s="32" t="s">
        <v>816</v>
      </c>
      <c r="N88" s="32" t="s">
        <v>330</v>
      </c>
      <c r="O88" s="33">
        <v>51311631.72</v>
      </c>
      <c r="P88" s="33">
        <v>12715539.63</v>
      </c>
      <c r="Q88" s="33">
        <v>4387913.96</v>
      </c>
      <c r="R88" s="33">
        <v>12311101.41</v>
      </c>
      <c r="S88" s="34" t="s">
        <v>1374</v>
      </c>
      <c r="T88" s="33">
        <v>56103983.9</v>
      </c>
      <c r="U88" s="32" t="s">
        <v>226</v>
      </c>
      <c r="V88" s="32" t="s">
        <v>1548</v>
      </c>
      <c r="W88" s="30">
        <f t="shared" si="0"/>
        <v>1449</v>
      </c>
      <c r="X88" s="35"/>
    </row>
    <row r="89" spans="1:24" s="36" customFormat="1" ht="159" customHeight="1">
      <c r="A89" s="26">
        <v>6</v>
      </c>
      <c r="B89" s="27" t="s">
        <v>100</v>
      </c>
      <c r="C89" s="27" t="s">
        <v>98</v>
      </c>
      <c r="D89" s="27" t="s">
        <v>188</v>
      </c>
      <c r="E89" s="28">
        <v>1</v>
      </c>
      <c r="F89" s="29" t="s">
        <v>385</v>
      </c>
      <c r="G89" s="30" t="s">
        <v>386</v>
      </c>
      <c r="H89" s="30" t="s">
        <v>656</v>
      </c>
      <c r="I89" s="31" t="s">
        <v>567</v>
      </c>
      <c r="J89" s="32" t="s">
        <v>568</v>
      </c>
      <c r="K89" s="32" t="s">
        <v>468</v>
      </c>
      <c r="L89" s="32" t="s">
        <v>668</v>
      </c>
      <c r="M89" s="32" t="s">
        <v>348</v>
      </c>
      <c r="N89" s="32" t="s">
        <v>330</v>
      </c>
      <c r="O89" s="33">
        <v>171971099.05</v>
      </c>
      <c r="P89" s="33">
        <v>85000000</v>
      </c>
      <c r="Q89" s="33">
        <v>17327269.74</v>
      </c>
      <c r="R89" s="33">
        <v>53487267.91</v>
      </c>
      <c r="S89" s="34" t="s">
        <v>1668</v>
      </c>
      <c r="T89" s="33">
        <v>220811100.88</v>
      </c>
      <c r="U89" s="32" t="s">
        <v>226</v>
      </c>
      <c r="V89" s="32" t="s">
        <v>1281</v>
      </c>
      <c r="W89" s="30">
        <f t="shared" si="0"/>
        <v>1450</v>
      </c>
      <c r="X89" s="35"/>
    </row>
    <row r="90" spans="1:24" s="36" customFormat="1" ht="322.5" customHeight="1">
      <c r="A90" s="26">
        <v>6</v>
      </c>
      <c r="B90" s="27" t="s">
        <v>100</v>
      </c>
      <c r="C90" s="27" t="s">
        <v>98</v>
      </c>
      <c r="D90" s="27" t="s">
        <v>188</v>
      </c>
      <c r="E90" s="28">
        <v>1</v>
      </c>
      <c r="F90" s="29" t="s">
        <v>385</v>
      </c>
      <c r="G90" s="30" t="s">
        <v>386</v>
      </c>
      <c r="H90" s="30" t="s">
        <v>386</v>
      </c>
      <c r="I90" s="31" t="s">
        <v>563</v>
      </c>
      <c r="J90" s="32" t="s">
        <v>564</v>
      </c>
      <c r="K90" s="32" t="s">
        <v>467</v>
      </c>
      <c r="L90" s="32" t="s">
        <v>223</v>
      </c>
      <c r="M90" s="32" t="s">
        <v>224</v>
      </c>
      <c r="N90" s="32" t="s">
        <v>330</v>
      </c>
      <c r="O90" s="33">
        <v>12703051063.29</v>
      </c>
      <c r="P90" s="33">
        <v>525307481</v>
      </c>
      <c r="Q90" s="33">
        <v>576769460</v>
      </c>
      <c r="R90" s="33">
        <v>3145725890.29</v>
      </c>
      <c r="S90" s="34" t="s">
        <v>1669</v>
      </c>
      <c r="T90" s="33">
        <v>10659402114</v>
      </c>
      <c r="U90" s="32" t="s">
        <v>645</v>
      </c>
      <c r="V90" s="32" t="s">
        <v>1670</v>
      </c>
      <c r="W90" s="30">
        <f t="shared" si="0"/>
        <v>1339</v>
      </c>
      <c r="X90" s="35"/>
    </row>
    <row r="91" spans="1:23" s="56" customFormat="1" ht="12" outlineLevel="2">
      <c r="A91" s="54"/>
      <c r="B91" s="87" t="s">
        <v>264</v>
      </c>
      <c r="C91" s="88"/>
      <c r="D91" s="88"/>
      <c r="E91" s="49">
        <f>SUBTOTAL(9,E92)</f>
        <v>1</v>
      </c>
      <c r="F91" s="50"/>
      <c r="G91" s="50"/>
      <c r="H91" s="50"/>
      <c r="I91" s="51"/>
      <c r="J91" s="50"/>
      <c r="K91" s="50"/>
      <c r="L91" s="50"/>
      <c r="M91" s="50"/>
      <c r="N91" s="50"/>
      <c r="O91" s="52"/>
      <c r="P91" s="52"/>
      <c r="Q91" s="52"/>
      <c r="R91" s="52"/>
      <c r="S91" s="72"/>
      <c r="T91" s="52"/>
      <c r="U91" s="50"/>
      <c r="V91" s="53"/>
      <c r="W91" s="55"/>
    </row>
    <row r="92" spans="1:24" s="36" customFormat="1" ht="152.25" customHeight="1">
      <c r="A92" s="26">
        <v>6</v>
      </c>
      <c r="B92" s="27" t="s">
        <v>100</v>
      </c>
      <c r="C92" s="27" t="s">
        <v>98</v>
      </c>
      <c r="D92" s="27" t="s">
        <v>499</v>
      </c>
      <c r="E92" s="28">
        <v>1</v>
      </c>
      <c r="F92" s="29" t="s">
        <v>640</v>
      </c>
      <c r="G92" s="30" t="s">
        <v>50</v>
      </c>
      <c r="H92" s="30" t="s">
        <v>57</v>
      </c>
      <c r="I92" s="31" t="s">
        <v>51</v>
      </c>
      <c r="J92" s="32" t="s">
        <v>52</v>
      </c>
      <c r="K92" s="32" t="s">
        <v>8</v>
      </c>
      <c r="L92" s="32" t="s">
        <v>223</v>
      </c>
      <c r="M92" s="32" t="s">
        <v>644</v>
      </c>
      <c r="N92" s="32" t="s">
        <v>225</v>
      </c>
      <c r="O92" s="33">
        <v>0</v>
      </c>
      <c r="P92" s="33">
        <v>0</v>
      </c>
      <c r="Q92" s="33">
        <v>0</v>
      </c>
      <c r="R92" s="33">
        <v>0</v>
      </c>
      <c r="S92" s="34" t="s">
        <v>1375</v>
      </c>
      <c r="T92" s="33">
        <v>0</v>
      </c>
      <c r="U92" s="32" t="s">
        <v>226</v>
      </c>
      <c r="V92" s="32" t="s">
        <v>946</v>
      </c>
      <c r="W92" s="30">
        <f>IF(OR(LEFT(I92)="7",LEFT(I92,1)="8"),VALUE(RIGHT(I92,3)),VALUE(RIGHT(I92,4)))</f>
        <v>55</v>
      </c>
      <c r="X92" s="35"/>
    </row>
    <row r="93" spans="1:23" s="56" customFormat="1" ht="12" outlineLevel="2">
      <c r="A93" s="54"/>
      <c r="B93" s="87" t="s">
        <v>266</v>
      </c>
      <c r="C93" s="88"/>
      <c r="D93" s="88"/>
      <c r="E93" s="49">
        <f>SUBTOTAL(9,E94:E107)</f>
        <v>13</v>
      </c>
      <c r="F93" s="50"/>
      <c r="G93" s="50"/>
      <c r="H93" s="50"/>
      <c r="I93" s="51"/>
      <c r="J93" s="50"/>
      <c r="K93" s="50"/>
      <c r="L93" s="50"/>
      <c r="M93" s="50"/>
      <c r="N93" s="50"/>
      <c r="O93" s="52"/>
      <c r="P93" s="52"/>
      <c r="Q93" s="52"/>
      <c r="R93" s="52"/>
      <c r="S93" s="72"/>
      <c r="T93" s="52"/>
      <c r="U93" s="50"/>
      <c r="V93" s="53"/>
      <c r="W93" s="55"/>
    </row>
    <row r="94" spans="1:24" s="36" customFormat="1" ht="258.75" customHeight="1">
      <c r="A94" s="26">
        <v>6</v>
      </c>
      <c r="B94" s="27" t="s">
        <v>100</v>
      </c>
      <c r="C94" s="27" t="s">
        <v>98</v>
      </c>
      <c r="D94" s="27" t="s">
        <v>754</v>
      </c>
      <c r="E94" s="28">
        <v>1</v>
      </c>
      <c r="F94" s="29">
        <v>715</v>
      </c>
      <c r="G94" s="30" t="s">
        <v>1043</v>
      </c>
      <c r="H94" s="30" t="s">
        <v>397</v>
      </c>
      <c r="I94" s="31">
        <v>20050671501393</v>
      </c>
      <c r="J94" s="32" t="s">
        <v>398</v>
      </c>
      <c r="K94" s="32" t="s">
        <v>832</v>
      </c>
      <c r="L94" s="32" t="s">
        <v>223</v>
      </c>
      <c r="M94" s="32" t="s">
        <v>224</v>
      </c>
      <c r="N94" s="32" t="s">
        <v>225</v>
      </c>
      <c r="O94" s="33">
        <v>24284.33</v>
      </c>
      <c r="P94" s="33">
        <v>2822832.88</v>
      </c>
      <c r="Q94" s="33">
        <v>0</v>
      </c>
      <c r="R94" s="33">
        <v>2805193.47</v>
      </c>
      <c r="S94" s="34" t="s">
        <v>1671</v>
      </c>
      <c r="T94" s="33">
        <v>41923.74</v>
      </c>
      <c r="U94" s="32" t="s">
        <v>226</v>
      </c>
      <c r="V94" s="32" t="s">
        <v>1672</v>
      </c>
      <c r="W94" s="30">
        <f aca="true" t="shared" si="1" ref="W94:W106">IF(OR(LEFT(I94)="7",LEFT(I94,1)="8"),VALUE(RIGHT(I94,3)),VALUE(RIGHT(I94,4)))</f>
        <v>1393</v>
      </c>
      <c r="X94" s="35"/>
    </row>
    <row r="95" spans="1:24" s="36" customFormat="1" ht="243" customHeight="1">
      <c r="A95" s="26">
        <v>6</v>
      </c>
      <c r="B95" s="27" t="s">
        <v>100</v>
      </c>
      <c r="C95" s="27" t="s">
        <v>98</v>
      </c>
      <c r="D95" s="27" t="s">
        <v>754</v>
      </c>
      <c r="E95" s="28">
        <v>1</v>
      </c>
      <c r="F95" s="29" t="s">
        <v>640</v>
      </c>
      <c r="G95" s="30" t="s">
        <v>50</v>
      </c>
      <c r="H95" s="30" t="s">
        <v>759</v>
      </c>
      <c r="I95" s="31" t="s">
        <v>53</v>
      </c>
      <c r="J95" s="32" t="s">
        <v>54</v>
      </c>
      <c r="K95" s="32" t="s">
        <v>833</v>
      </c>
      <c r="L95" s="32" t="s">
        <v>223</v>
      </c>
      <c r="M95" s="32" t="s">
        <v>644</v>
      </c>
      <c r="N95" s="32" t="s">
        <v>225</v>
      </c>
      <c r="O95" s="33">
        <v>246258.5</v>
      </c>
      <c r="P95" s="33">
        <v>0</v>
      </c>
      <c r="Q95" s="33">
        <v>17549.92</v>
      </c>
      <c r="R95" s="33">
        <v>3308.55</v>
      </c>
      <c r="S95" s="34" t="s">
        <v>1376</v>
      </c>
      <c r="T95" s="33">
        <v>260499.87</v>
      </c>
      <c r="U95" s="32" t="s">
        <v>226</v>
      </c>
      <c r="V95" s="32" t="s">
        <v>1673</v>
      </c>
      <c r="W95" s="30">
        <f t="shared" si="1"/>
        <v>192</v>
      </c>
      <c r="X95" s="35"/>
    </row>
    <row r="96" spans="1:24" s="36" customFormat="1" ht="273.75" customHeight="1">
      <c r="A96" s="26">
        <v>6</v>
      </c>
      <c r="B96" s="27" t="s">
        <v>100</v>
      </c>
      <c r="C96" s="27" t="s">
        <v>98</v>
      </c>
      <c r="D96" s="27" t="s">
        <v>754</v>
      </c>
      <c r="E96" s="28">
        <v>1</v>
      </c>
      <c r="F96" s="29" t="s">
        <v>133</v>
      </c>
      <c r="G96" s="30" t="s">
        <v>134</v>
      </c>
      <c r="H96" s="30" t="s">
        <v>991</v>
      </c>
      <c r="I96" s="31" t="s">
        <v>992</v>
      </c>
      <c r="J96" s="32" t="s">
        <v>993</v>
      </c>
      <c r="K96" s="32" t="s">
        <v>994</v>
      </c>
      <c r="L96" s="32" t="s">
        <v>668</v>
      </c>
      <c r="M96" s="32" t="s">
        <v>995</v>
      </c>
      <c r="N96" s="32" t="s">
        <v>225</v>
      </c>
      <c r="O96" s="33">
        <v>276375.06</v>
      </c>
      <c r="P96" s="33">
        <v>2123474.18</v>
      </c>
      <c r="Q96" s="33">
        <v>38449.84</v>
      </c>
      <c r="R96" s="33">
        <v>975220.13</v>
      </c>
      <c r="S96" s="34" t="s">
        <v>1377</v>
      </c>
      <c r="T96" s="33">
        <v>1463078.95</v>
      </c>
      <c r="U96" s="32" t="s">
        <v>226</v>
      </c>
      <c r="V96" s="32" t="s">
        <v>1674</v>
      </c>
      <c r="W96" s="30">
        <f t="shared" si="1"/>
        <v>1552</v>
      </c>
      <c r="X96" s="35"/>
    </row>
    <row r="97" spans="1:24" s="36" customFormat="1" ht="194.25" customHeight="1">
      <c r="A97" s="26">
        <v>6</v>
      </c>
      <c r="B97" s="27" t="s">
        <v>100</v>
      </c>
      <c r="C97" s="27" t="s">
        <v>98</v>
      </c>
      <c r="D97" s="27" t="s">
        <v>754</v>
      </c>
      <c r="E97" s="28">
        <v>1</v>
      </c>
      <c r="F97" s="29" t="s">
        <v>133</v>
      </c>
      <c r="G97" s="30" t="s">
        <v>134</v>
      </c>
      <c r="H97" s="30" t="s">
        <v>1081</v>
      </c>
      <c r="I97" s="31" t="s">
        <v>1082</v>
      </c>
      <c r="J97" s="32" t="s">
        <v>1083</v>
      </c>
      <c r="K97" s="32" t="s">
        <v>1084</v>
      </c>
      <c r="L97" s="32" t="s">
        <v>668</v>
      </c>
      <c r="M97" s="32" t="s">
        <v>887</v>
      </c>
      <c r="N97" s="32" t="s">
        <v>225</v>
      </c>
      <c r="O97" s="33">
        <v>429398.3</v>
      </c>
      <c r="P97" s="33">
        <v>28402964.12</v>
      </c>
      <c r="Q97" s="33">
        <v>70759.73</v>
      </c>
      <c r="R97" s="33">
        <v>3139754.89</v>
      </c>
      <c r="S97" s="34" t="s">
        <v>1378</v>
      </c>
      <c r="T97" s="33">
        <v>25763367.26</v>
      </c>
      <c r="U97" s="32" t="s">
        <v>226</v>
      </c>
      <c r="V97" s="32" t="s">
        <v>1675</v>
      </c>
      <c r="W97" s="30">
        <f t="shared" si="1"/>
        <v>1568</v>
      </c>
      <c r="X97" s="35"/>
    </row>
    <row r="98" spans="1:24" s="36" customFormat="1" ht="236.25" customHeight="1">
      <c r="A98" s="26">
        <v>6</v>
      </c>
      <c r="B98" s="27" t="s">
        <v>100</v>
      </c>
      <c r="C98" s="27" t="s">
        <v>98</v>
      </c>
      <c r="D98" s="27" t="s">
        <v>754</v>
      </c>
      <c r="E98" s="28">
        <v>1</v>
      </c>
      <c r="F98" s="29" t="s">
        <v>133</v>
      </c>
      <c r="G98" s="30" t="s">
        <v>134</v>
      </c>
      <c r="H98" s="30" t="s">
        <v>991</v>
      </c>
      <c r="I98" s="31" t="s">
        <v>1170</v>
      </c>
      <c r="J98" s="32" t="s">
        <v>1171</v>
      </c>
      <c r="K98" s="32" t="s">
        <v>1172</v>
      </c>
      <c r="L98" s="32" t="s">
        <v>668</v>
      </c>
      <c r="M98" s="32" t="s">
        <v>1173</v>
      </c>
      <c r="N98" s="32" t="s">
        <v>225</v>
      </c>
      <c r="O98" s="33">
        <v>76278455.66</v>
      </c>
      <c r="P98" s="33">
        <v>70984370.85</v>
      </c>
      <c r="Q98" s="33">
        <v>727652.08</v>
      </c>
      <c r="R98" s="33">
        <v>52335570</v>
      </c>
      <c r="S98" s="34" t="s">
        <v>1379</v>
      </c>
      <c r="T98" s="33">
        <v>95654908.59</v>
      </c>
      <c r="U98" s="32" t="s">
        <v>226</v>
      </c>
      <c r="V98" s="32" t="s">
        <v>1676</v>
      </c>
      <c r="W98" s="30">
        <f t="shared" si="1"/>
        <v>1585</v>
      </c>
      <c r="X98" s="35"/>
    </row>
    <row r="99" spans="1:24" s="36" customFormat="1" ht="173.25" customHeight="1">
      <c r="A99" s="26">
        <v>6</v>
      </c>
      <c r="B99" s="27" t="s">
        <v>100</v>
      </c>
      <c r="C99" s="27" t="s">
        <v>98</v>
      </c>
      <c r="D99" s="27" t="s">
        <v>754</v>
      </c>
      <c r="E99" s="28">
        <v>1</v>
      </c>
      <c r="F99" s="29" t="s">
        <v>133</v>
      </c>
      <c r="G99" s="30" t="s">
        <v>134</v>
      </c>
      <c r="H99" s="30" t="s">
        <v>1549</v>
      </c>
      <c r="I99" s="31" t="s">
        <v>1550</v>
      </c>
      <c r="J99" s="32" t="s">
        <v>1551</v>
      </c>
      <c r="K99" s="32" t="s">
        <v>1552</v>
      </c>
      <c r="L99" s="32" t="s">
        <v>668</v>
      </c>
      <c r="M99" s="32" t="s">
        <v>1553</v>
      </c>
      <c r="N99" s="32" t="s">
        <v>225</v>
      </c>
      <c r="O99" s="33">
        <v>0</v>
      </c>
      <c r="P99" s="33">
        <v>0</v>
      </c>
      <c r="Q99" s="33">
        <v>0</v>
      </c>
      <c r="R99" s="33">
        <v>0</v>
      </c>
      <c r="S99" s="34" t="s">
        <v>1554</v>
      </c>
      <c r="T99" s="33">
        <v>0</v>
      </c>
      <c r="U99" s="32" t="s">
        <v>226</v>
      </c>
      <c r="V99" s="32" t="s">
        <v>1677</v>
      </c>
      <c r="W99" s="30">
        <f t="shared" si="1"/>
        <v>1607</v>
      </c>
      <c r="X99" s="35"/>
    </row>
    <row r="100" spans="1:24" s="36" customFormat="1" ht="171.75" customHeight="1">
      <c r="A100" s="26">
        <v>6</v>
      </c>
      <c r="B100" s="27" t="s">
        <v>100</v>
      </c>
      <c r="C100" s="27" t="s">
        <v>98</v>
      </c>
      <c r="D100" s="27" t="s">
        <v>754</v>
      </c>
      <c r="E100" s="28">
        <v>1</v>
      </c>
      <c r="F100" s="29" t="s">
        <v>133</v>
      </c>
      <c r="G100" s="30" t="s">
        <v>134</v>
      </c>
      <c r="H100" s="30" t="s">
        <v>1555</v>
      </c>
      <c r="I100" s="31" t="s">
        <v>1556</v>
      </c>
      <c r="J100" s="32" t="s">
        <v>1557</v>
      </c>
      <c r="K100" s="32" t="s">
        <v>1558</v>
      </c>
      <c r="L100" s="32" t="s">
        <v>668</v>
      </c>
      <c r="M100" s="32" t="s">
        <v>1553</v>
      </c>
      <c r="N100" s="32" t="s">
        <v>225</v>
      </c>
      <c r="O100" s="33">
        <v>0</v>
      </c>
      <c r="P100" s="33">
        <v>550000</v>
      </c>
      <c r="Q100" s="33">
        <v>162.85</v>
      </c>
      <c r="R100" s="33">
        <v>329678.28</v>
      </c>
      <c r="S100" s="34" t="s">
        <v>1559</v>
      </c>
      <c r="T100" s="33">
        <v>220484.57</v>
      </c>
      <c r="U100" s="32" t="s">
        <v>226</v>
      </c>
      <c r="V100" s="32" t="s">
        <v>1678</v>
      </c>
      <c r="W100" s="30">
        <f t="shared" si="1"/>
        <v>1608</v>
      </c>
      <c r="X100" s="35"/>
    </row>
    <row r="101" spans="1:24" s="36" customFormat="1" ht="240" customHeight="1">
      <c r="A101" s="26">
        <v>6</v>
      </c>
      <c r="B101" s="27" t="s">
        <v>100</v>
      </c>
      <c r="C101" s="27" t="s">
        <v>98</v>
      </c>
      <c r="D101" s="27" t="s">
        <v>754</v>
      </c>
      <c r="E101" s="28">
        <v>1</v>
      </c>
      <c r="F101" s="29" t="s">
        <v>133</v>
      </c>
      <c r="G101" s="30" t="s">
        <v>134</v>
      </c>
      <c r="H101" s="30" t="s">
        <v>135</v>
      </c>
      <c r="I101" s="31" t="s">
        <v>136</v>
      </c>
      <c r="J101" s="32" t="s">
        <v>137</v>
      </c>
      <c r="K101" s="32" t="s">
        <v>834</v>
      </c>
      <c r="L101" s="32" t="s">
        <v>668</v>
      </c>
      <c r="M101" s="32" t="s">
        <v>764</v>
      </c>
      <c r="N101" s="32" t="s">
        <v>225</v>
      </c>
      <c r="O101" s="33">
        <v>64343139.95</v>
      </c>
      <c r="P101" s="33">
        <v>4000000</v>
      </c>
      <c r="Q101" s="33">
        <v>52905.77</v>
      </c>
      <c r="R101" s="33">
        <v>3518975.54</v>
      </c>
      <c r="S101" s="34" t="s">
        <v>1679</v>
      </c>
      <c r="T101" s="33">
        <v>653046249</v>
      </c>
      <c r="U101" s="32" t="s">
        <v>645</v>
      </c>
      <c r="V101" s="32" t="s">
        <v>1330</v>
      </c>
      <c r="W101" s="30">
        <f t="shared" si="1"/>
        <v>1473</v>
      </c>
      <c r="X101" s="35"/>
    </row>
    <row r="102" spans="1:24" s="36" customFormat="1" ht="313.5" customHeight="1">
      <c r="A102" s="26">
        <v>6</v>
      </c>
      <c r="B102" s="27" t="s">
        <v>100</v>
      </c>
      <c r="C102" s="27" t="s">
        <v>98</v>
      </c>
      <c r="D102" s="27" t="s">
        <v>754</v>
      </c>
      <c r="E102" s="28">
        <v>1</v>
      </c>
      <c r="F102" s="29" t="s">
        <v>133</v>
      </c>
      <c r="G102" s="30" t="s">
        <v>134</v>
      </c>
      <c r="H102" s="30" t="s">
        <v>883</v>
      </c>
      <c r="I102" s="31" t="s">
        <v>884</v>
      </c>
      <c r="J102" s="32" t="s">
        <v>885</v>
      </c>
      <c r="K102" s="32" t="s">
        <v>886</v>
      </c>
      <c r="L102" s="32" t="s">
        <v>668</v>
      </c>
      <c r="M102" s="32" t="s">
        <v>887</v>
      </c>
      <c r="N102" s="32" t="s">
        <v>225</v>
      </c>
      <c r="O102" s="33">
        <v>0</v>
      </c>
      <c r="P102" s="33">
        <v>0</v>
      </c>
      <c r="Q102" s="33">
        <v>4504.11</v>
      </c>
      <c r="R102" s="33">
        <v>4504.11</v>
      </c>
      <c r="S102" s="34" t="s">
        <v>1680</v>
      </c>
      <c r="T102" s="33">
        <v>74604965</v>
      </c>
      <c r="U102" s="32" t="s">
        <v>645</v>
      </c>
      <c r="V102" s="32" t="s">
        <v>1681</v>
      </c>
      <c r="W102" s="30">
        <f t="shared" si="1"/>
        <v>1535</v>
      </c>
      <c r="X102" s="35"/>
    </row>
    <row r="103" spans="1:24" s="36" customFormat="1" ht="168.75" customHeight="1">
      <c r="A103" s="26">
        <v>6</v>
      </c>
      <c r="B103" s="27" t="s">
        <v>100</v>
      </c>
      <c r="C103" s="27" t="s">
        <v>98</v>
      </c>
      <c r="D103" s="27" t="s">
        <v>754</v>
      </c>
      <c r="E103" s="28">
        <v>1</v>
      </c>
      <c r="F103" s="29" t="s">
        <v>133</v>
      </c>
      <c r="G103" s="30" t="s">
        <v>134</v>
      </c>
      <c r="H103" s="30" t="s">
        <v>929</v>
      </c>
      <c r="I103" s="31" t="s">
        <v>930</v>
      </c>
      <c r="J103" s="32" t="s">
        <v>931</v>
      </c>
      <c r="K103" s="32" t="s">
        <v>932</v>
      </c>
      <c r="L103" s="32" t="s">
        <v>668</v>
      </c>
      <c r="M103" s="32" t="s">
        <v>887</v>
      </c>
      <c r="N103" s="32" t="s">
        <v>225</v>
      </c>
      <c r="O103" s="33">
        <v>5186945.17</v>
      </c>
      <c r="P103" s="33">
        <v>21115124.67</v>
      </c>
      <c r="Q103" s="33">
        <v>281055</v>
      </c>
      <c r="R103" s="33">
        <v>10546393.6</v>
      </c>
      <c r="S103" s="34" t="s">
        <v>1380</v>
      </c>
      <c r="T103" s="33">
        <v>969577793</v>
      </c>
      <c r="U103" s="32" t="s">
        <v>645</v>
      </c>
      <c r="V103" s="32" t="s">
        <v>1682</v>
      </c>
      <c r="W103" s="30">
        <f t="shared" si="1"/>
        <v>1546</v>
      </c>
      <c r="X103" s="35"/>
    </row>
    <row r="104" spans="1:24" s="36" customFormat="1" ht="197.25" customHeight="1">
      <c r="A104" s="26">
        <v>6</v>
      </c>
      <c r="B104" s="27" t="s">
        <v>100</v>
      </c>
      <c r="C104" s="27" t="s">
        <v>98</v>
      </c>
      <c r="D104" s="27" t="s">
        <v>754</v>
      </c>
      <c r="E104" s="28">
        <v>1</v>
      </c>
      <c r="F104" s="29" t="s">
        <v>133</v>
      </c>
      <c r="G104" s="30" t="s">
        <v>134</v>
      </c>
      <c r="H104" s="30" t="s">
        <v>135</v>
      </c>
      <c r="I104" s="31" t="s">
        <v>1044</v>
      </c>
      <c r="J104" s="32" t="s">
        <v>1331</v>
      </c>
      <c r="K104" s="32" t="s">
        <v>1045</v>
      </c>
      <c r="L104" s="32" t="s">
        <v>668</v>
      </c>
      <c r="M104" s="32" t="s">
        <v>887</v>
      </c>
      <c r="N104" s="32" t="s">
        <v>225</v>
      </c>
      <c r="O104" s="33">
        <v>692393.89</v>
      </c>
      <c r="P104" s="33">
        <v>2770460.01</v>
      </c>
      <c r="Q104" s="33">
        <v>41512.73</v>
      </c>
      <c r="R104" s="33">
        <v>3020051.17</v>
      </c>
      <c r="S104" s="34" t="s">
        <v>1381</v>
      </c>
      <c r="T104" s="33">
        <v>722816419</v>
      </c>
      <c r="U104" s="32" t="s">
        <v>645</v>
      </c>
      <c r="V104" s="32" t="s">
        <v>1683</v>
      </c>
      <c r="W104" s="30">
        <f t="shared" si="1"/>
        <v>1562</v>
      </c>
      <c r="X104" s="35"/>
    </row>
    <row r="105" spans="1:24" s="36" customFormat="1" ht="189" customHeight="1">
      <c r="A105" s="26">
        <v>6</v>
      </c>
      <c r="B105" s="27" t="s">
        <v>100</v>
      </c>
      <c r="C105" s="27" t="s">
        <v>98</v>
      </c>
      <c r="D105" s="27" t="s">
        <v>754</v>
      </c>
      <c r="E105" s="28">
        <v>1</v>
      </c>
      <c r="F105" s="29" t="s">
        <v>827</v>
      </c>
      <c r="G105" s="30" t="s">
        <v>828</v>
      </c>
      <c r="H105" s="30" t="s">
        <v>1059</v>
      </c>
      <c r="I105" s="31" t="s">
        <v>1060</v>
      </c>
      <c r="J105" s="32" t="s">
        <v>1061</v>
      </c>
      <c r="K105" s="32" t="s">
        <v>1062</v>
      </c>
      <c r="L105" s="32" t="s">
        <v>223</v>
      </c>
      <c r="M105" s="32" t="s">
        <v>627</v>
      </c>
      <c r="N105" s="32" t="s">
        <v>637</v>
      </c>
      <c r="O105" s="33">
        <v>1461633998</v>
      </c>
      <c r="P105" s="33">
        <v>215791059.97</v>
      </c>
      <c r="Q105" s="33">
        <v>120510006.91</v>
      </c>
      <c r="R105" s="33">
        <v>207241.26</v>
      </c>
      <c r="S105" s="34" t="s">
        <v>1382</v>
      </c>
      <c r="T105" s="33">
        <v>1797727823.62</v>
      </c>
      <c r="U105" s="32" t="s">
        <v>226</v>
      </c>
      <c r="V105" s="32" t="s">
        <v>1282</v>
      </c>
      <c r="W105" s="30">
        <f t="shared" si="1"/>
        <v>1565</v>
      </c>
      <c r="X105" s="35"/>
    </row>
    <row r="106" spans="1:24" s="36" customFormat="1" ht="213" customHeight="1">
      <c r="A106" s="26">
        <v>6</v>
      </c>
      <c r="B106" s="27" t="s">
        <v>100</v>
      </c>
      <c r="C106" s="27" t="s">
        <v>98</v>
      </c>
      <c r="D106" s="27" t="s">
        <v>754</v>
      </c>
      <c r="E106" s="28">
        <v>1</v>
      </c>
      <c r="F106" s="29" t="s">
        <v>827</v>
      </c>
      <c r="G106" s="30" t="s">
        <v>828</v>
      </c>
      <c r="H106" s="30" t="s">
        <v>1063</v>
      </c>
      <c r="I106" s="31" t="s">
        <v>1064</v>
      </c>
      <c r="J106" s="32" t="s">
        <v>1065</v>
      </c>
      <c r="K106" s="32" t="s">
        <v>1066</v>
      </c>
      <c r="L106" s="32" t="s">
        <v>223</v>
      </c>
      <c r="M106" s="32" t="s">
        <v>627</v>
      </c>
      <c r="N106" s="32" t="s">
        <v>637</v>
      </c>
      <c r="O106" s="33">
        <v>490627153.45</v>
      </c>
      <c r="P106" s="33">
        <v>66081047.12</v>
      </c>
      <c r="Q106" s="33">
        <v>38521946.91</v>
      </c>
      <c r="R106" s="33">
        <v>275451954.31</v>
      </c>
      <c r="S106" s="34" t="s">
        <v>1383</v>
      </c>
      <c r="T106" s="33">
        <v>319778193.17</v>
      </c>
      <c r="U106" s="32" t="s">
        <v>226</v>
      </c>
      <c r="V106" s="32" t="s">
        <v>1332</v>
      </c>
      <c r="W106" s="30">
        <f t="shared" si="1"/>
        <v>1566</v>
      </c>
      <c r="X106" s="35"/>
    </row>
    <row r="107" spans="1:23" s="59" customFormat="1" ht="12" outlineLevel="1">
      <c r="A107" s="57"/>
      <c r="B107" s="85" t="s">
        <v>265</v>
      </c>
      <c r="C107" s="86"/>
      <c r="D107" s="86"/>
      <c r="E107" s="37">
        <f>SUBTOTAL(9,E108:E117)</f>
        <v>8</v>
      </c>
      <c r="F107" s="38"/>
      <c r="G107" s="38"/>
      <c r="H107" s="38"/>
      <c r="I107" s="39"/>
      <c r="J107" s="38"/>
      <c r="K107" s="38"/>
      <c r="L107" s="38"/>
      <c r="M107" s="38"/>
      <c r="N107" s="38"/>
      <c r="O107" s="40"/>
      <c r="P107" s="40"/>
      <c r="Q107" s="40"/>
      <c r="R107" s="40"/>
      <c r="S107" s="71"/>
      <c r="T107" s="40"/>
      <c r="U107" s="38"/>
      <c r="V107" s="41"/>
      <c r="W107" s="58"/>
    </row>
    <row r="108" spans="1:23" s="56" customFormat="1" ht="12" outlineLevel="2">
      <c r="A108" s="54"/>
      <c r="B108" s="87" t="s">
        <v>263</v>
      </c>
      <c r="C108" s="88"/>
      <c r="D108" s="88"/>
      <c r="E108" s="49">
        <f>SUBTOTAL(9,E109:E115)</f>
        <v>7</v>
      </c>
      <c r="F108" s="50"/>
      <c r="G108" s="50"/>
      <c r="H108" s="50"/>
      <c r="I108" s="51"/>
      <c r="J108" s="50"/>
      <c r="K108" s="50"/>
      <c r="L108" s="50"/>
      <c r="M108" s="50"/>
      <c r="N108" s="50"/>
      <c r="O108" s="52"/>
      <c r="P108" s="52"/>
      <c r="Q108" s="52"/>
      <c r="R108" s="52"/>
      <c r="S108" s="72"/>
      <c r="T108" s="52"/>
      <c r="U108" s="50"/>
      <c r="V108" s="53"/>
      <c r="W108" s="55"/>
    </row>
    <row r="109" spans="1:24" s="36" customFormat="1" ht="269.25" customHeight="1">
      <c r="A109" s="26">
        <v>6</v>
      </c>
      <c r="B109" s="27" t="s">
        <v>100</v>
      </c>
      <c r="C109" s="27" t="s">
        <v>64</v>
      </c>
      <c r="D109" s="27" t="s">
        <v>188</v>
      </c>
      <c r="E109" s="28">
        <v>1</v>
      </c>
      <c r="F109" s="29">
        <v>210</v>
      </c>
      <c r="G109" s="30" t="s">
        <v>641</v>
      </c>
      <c r="H109" s="30" t="s">
        <v>850</v>
      </c>
      <c r="I109" s="31" t="s">
        <v>642</v>
      </c>
      <c r="J109" s="32" t="s">
        <v>209</v>
      </c>
      <c r="K109" s="32" t="s">
        <v>643</v>
      </c>
      <c r="L109" s="32" t="s">
        <v>223</v>
      </c>
      <c r="M109" s="32" t="s">
        <v>644</v>
      </c>
      <c r="N109" s="32" t="s">
        <v>225</v>
      </c>
      <c r="O109" s="33">
        <v>0</v>
      </c>
      <c r="P109" s="33">
        <v>0</v>
      </c>
      <c r="Q109" s="33">
        <v>0</v>
      </c>
      <c r="R109" s="33">
        <v>0</v>
      </c>
      <c r="S109" s="34" t="s">
        <v>1684</v>
      </c>
      <c r="T109" s="33">
        <v>6461686.02</v>
      </c>
      <c r="U109" s="32" t="s">
        <v>645</v>
      </c>
      <c r="V109" s="32" t="s">
        <v>1685</v>
      </c>
      <c r="W109" s="30">
        <f aca="true" t="shared" si="2" ref="W109:W115">IF(OR(LEFT(I109)="7",LEFT(I109,1)="8"),VALUE(RIGHT(I109,3)),VALUE(RIGHT(I109,4)))</f>
        <v>54</v>
      </c>
      <c r="X109" s="35"/>
    </row>
    <row r="110" spans="1:24" s="36" customFormat="1" ht="141" customHeight="1">
      <c r="A110" s="26">
        <v>6</v>
      </c>
      <c r="B110" s="27" t="s">
        <v>100</v>
      </c>
      <c r="C110" s="27" t="s">
        <v>64</v>
      </c>
      <c r="D110" s="27" t="s">
        <v>188</v>
      </c>
      <c r="E110" s="28">
        <v>1</v>
      </c>
      <c r="F110" s="29">
        <v>210</v>
      </c>
      <c r="G110" s="30" t="s">
        <v>641</v>
      </c>
      <c r="H110" s="30" t="s">
        <v>641</v>
      </c>
      <c r="I110" s="31" t="s">
        <v>215</v>
      </c>
      <c r="J110" s="32" t="s">
        <v>216</v>
      </c>
      <c r="K110" s="32" t="s">
        <v>217</v>
      </c>
      <c r="L110" s="32" t="s">
        <v>223</v>
      </c>
      <c r="M110" s="32" t="s">
        <v>224</v>
      </c>
      <c r="N110" s="32" t="s">
        <v>225</v>
      </c>
      <c r="O110" s="33">
        <v>0</v>
      </c>
      <c r="P110" s="33">
        <v>0</v>
      </c>
      <c r="Q110" s="33">
        <v>0</v>
      </c>
      <c r="R110" s="33">
        <v>0</v>
      </c>
      <c r="S110" s="34" t="s">
        <v>1688</v>
      </c>
      <c r="T110" s="33">
        <v>12044998.5</v>
      </c>
      <c r="U110" s="32" t="s">
        <v>645</v>
      </c>
      <c r="V110" s="32" t="s">
        <v>1689</v>
      </c>
      <c r="W110" s="30">
        <f t="shared" si="2"/>
        <v>151</v>
      </c>
      <c r="X110" s="35"/>
    </row>
    <row r="111" spans="1:24" s="36" customFormat="1" ht="180" customHeight="1">
      <c r="A111" s="26">
        <v>6</v>
      </c>
      <c r="B111" s="27" t="s">
        <v>100</v>
      </c>
      <c r="C111" s="27" t="s">
        <v>64</v>
      </c>
      <c r="D111" s="27" t="s">
        <v>188</v>
      </c>
      <c r="E111" s="28">
        <v>1</v>
      </c>
      <c r="F111" s="29">
        <v>210</v>
      </c>
      <c r="G111" s="30" t="s">
        <v>641</v>
      </c>
      <c r="H111" s="30" t="s">
        <v>641</v>
      </c>
      <c r="I111" s="31" t="s">
        <v>213</v>
      </c>
      <c r="J111" s="32" t="s">
        <v>214</v>
      </c>
      <c r="K111" s="32" t="s">
        <v>738</v>
      </c>
      <c r="L111" s="32" t="s">
        <v>223</v>
      </c>
      <c r="M111" s="32" t="s">
        <v>224</v>
      </c>
      <c r="N111" s="32" t="s">
        <v>632</v>
      </c>
      <c r="O111" s="33">
        <v>0</v>
      </c>
      <c r="P111" s="33">
        <v>0</v>
      </c>
      <c r="Q111" s="33">
        <v>0</v>
      </c>
      <c r="R111" s="33">
        <v>0</v>
      </c>
      <c r="S111" s="34" t="s">
        <v>1686</v>
      </c>
      <c r="T111" s="33">
        <v>516315.01</v>
      </c>
      <c r="U111" s="32" t="s">
        <v>645</v>
      </c>
      <c r="V111" s="32" t="s">
        <v>1687</v>
      </c>
      <c r="W111" s="30">
        <f t="shared" si="2"/>
        <v>91</v>
      </c>
      <c r="X111" s="35"/>
    </row>
    <row r="112" spans="1:24" s="36" customFormat="1" ht="151.5" customHeight="1">
      <c r="A112" s="26">
        <v>6</v>
      </c>
      <c r="B112" s="27" t="s">
        <v>100</v>
      </c>
      <c r="C112" s="27" t="s">
        <v>64</v>
      </c>
      <c r="D112" s="27" t="s">
        <v>188</v>
      </c>
      <c r="E112" s="28">
        <v>1</v>
      </c>
      <c r="F112" s="29">
        <v>212</v>
      </c>
      <c r="G112" s="30" t="s">
        <v>211</v>
      </c>
      <c r="H112" s="30" t="s">
        <v>658</v>
      </c>
      <c r="I112" s="31" t="s">
        <v>506</v>
      </c>
      <c r="J112" s="32" t="s">
        <v>507</v>
      </c>
      <c r="K112" s="32" t="s">
        <v>793</v>
      </c>
      <c r="L112" s="32" t="s">
        <v>223</v>
      </c>
      <c r="M112" s="32" t="s">
        <v>644</v>
      </c>
      <c r="N112" s="32" t="s">
        <v>225</v>
      </c>
      <c r="O112" s="33">
        <v>0</v>
      </c>
      <c r="P112" s="33">
        <v>0</v>
      </c>
      <c r="Q112" s="33">
        <v>0</v>
      </c>
      <c r="R112" s="33">
        <v>0</v>
      </c>
      <c r="S112" s="34" t="s">
        <v>1384</v>
      </c>
      <c r="T112" s="33">
        <v>0</v>
      </c>
      <c r="U112" s="32" t="s">
        <v>645</v>
      </c>
      <c r="V112" s="32" t="s">
        <v>1174</v>
      </c>
      <c r="W112" s="30">
        <f t="shared" si="2"/>
        <v>189</v>
      </c>
      <c r="X112" s="35"/>
    </row>
    <row r="113" spans="1:24" s="36" customFormat="1" ht="201.75" customHeight="1">
      <c r="A113" s="26">
        <v>6</v>
      </c>
      <c r="B113" s="27" t="s">
        <v>100</v>
      </c>
      <c r="C113" s="27" t="s">
        <v>64</v>
      </c>
      <c r="D113" s="27" t="s">
        <v>188</v>
      </c>
      <c r="E113" s="28">
        <v>1</v>
      </c>
      <c r="F113" s="29">
        <v>213</v>
      </c>
      <c r="G113" s="30" t="s">
        <v>740</v>
      </c>
      <c r="H113" s="30" t="s">
        <v>740</v>
      </c>
      <c r="I113" s="31">
        <v>20160621301591</v>
      </c>
      <c r="J113" s="32" t="s">
        <v>1270</v>
      </c>
      <c r="K113" s="32" t="s">
        <v>1271</v>
      </c>
      <c r="L113" s="32" t="s">
        <v>501</v>
      </c>
      <c r="M113" s="32" t="s">
        <v>1048</v>
      </c>
      <c r="N113" s="32" t="s">
        <v>753</v>
      </c>
      <c r="O113" s="33">
        <v>390999020.04</v>
      </c>
      <c r="P113" s="33">
        <v>7348.23</v>
      </c>
      <c r="Q113" s="33">
        <v>30090005.48</v>
      </c>
      <c r="R113" s="33">
        <v>41637546.28</v>
      </c>
      <c r="S113" s="34" t="s">
        <v>1690</v>
      </c>
      <c r="T113" s="33">
        <v>379458827.47</v>
      </c>
      <c r="U113" s="32" t="s">
        <v>645</v>
      </c>
      <c r="V113" s="32" t="s">
        <v>1295</v>
      </c>
      <c r="W113" s="30">
        <f t="shared" si="2"/>
        <v>1591</v>
      </c>
      <c r="X113" s="35"/>
    </row>
    <row r="114" spans="1:24" s="36" customFormat="1" ht="229.5" customHeight="1">
      <c r="A114" s="26">
        <v>6</v>
      </c>
      <c r="B114" s="27" t="s">
        <v>100</v>
      </c>
      <c r="C114" s="27" t="s">
        <v>64</v>
      </c>
      <c r="D114" s="27" t="s">
        <v>188</v>
      </c>
      <c r="E114" s="28">
        <v>1</v>
      </c>
      <c r="F114" s="29">
        <v>215</v>
      </c>
      <c r="G114" s="30" t="s">
        <v>504</v>
      </c>
      <c r="H114" s="30" t="s">
        <v>658</v>
      </c>
      <c r="I114" s="31">
        <v>20080621501486</v>
      </c>
      <c r="J114" s="32" t="s">
        <v>659</v>
      </c>
      <c r="K114" s="32" t="s">
        <v>1018</v>
      </c>
      <c r="L114" s="32" t="s">
        <v>223</v>
      </c>
      <c r="M114" s="32" t="s">
        <v>553</v>
      </c>
      <c r="N114" s="32" t="s">
        <v>225</v>
      </c>
      <c r="O114" s="33">
        <v>181103397.71</v>
      </c>
      <c r="P114" s="33">
        <v>277986825.79</v>
      </c>
      <c r="Q114" s="33">
        <v>91053857.25</v>
      </c>
      <c r="R114" s="33">
        <v>341913240.37</v>
      </c>
      <c r="S114" s="34" t="s">
        <v>1691</v>
      </c>
      <c r="T114" s="33">
        <v>208230840.38</v>
      </c>
      <c r="U114" s="32" t="s">
        <v>226</v>
      </c>
      <c r="V114" s="32" t="s">
        <v>1692</v>
      </c>
      <c r="W114" s="30">
        <f t="shared" si="2"/>
        <v>1486</v>
      </c>
      <c r="X114" s="35"/>
    </row>
    <row r="115" spans="1:24" s="36" customFormat="1" ht="147.75" customHeight="1">
      <c r="A115" s="26">
        <v>6</v>
      </c>
      <c r="B115" s="27" t="s">
        <v>100</v>
      </c>
      <c r="C115" s="27" t="s">
        <v>64</v>
      </c>
      <c r="D115" s="27" t="s">
        <v>188</v>
      </c>
      <c r="E115" s="28">
        <v>1</v>
      </c>
      <c r="F115" s="29" t="s">
        <v>212</v>
      </c>
      <c r="G115" s="30" t="s">
        <v>656</v>
      </c>
      <c r="H115" s="30" t="s">
        <v>656</v>
      </c>
      <c r="I115" s="31" t="s">
        <v>826</v>
      </c>
      <c r="J115" s="32" t="s">
        <v>15</v>
      </c>
      <c r="K115" s="32" t="s">
        <v>16</v>
      </c>
      <c r="L115" s="32" t="s">
        <v>223</v>
      </c>
      <c r="M115" s="32" t="s">
        <v>224</v>
      </c>
      <c r="N115" s="32" t="s">
        <v>225</v>
      </c>
      <c r="O115" s="33">
        <v>8957671.71</v>
      </c>
      <c r="P115" s="33">
        <v>0</v>
      </c>
      <c r="Q115" s="33">
        <v>0</v>
      </c>
      <c r="R115" s="33">
        <v>0</v>
      </c>
      <c r="S115" s="34" t="s">
        <v>1385</v>
      </c>
      <c r="T115" s="33">
        <v>8957671.71</v>
      </c>
      <c r="U115" s="32" t="s">
        <v>645</v>
      </c>
      <c r="V115" s="32" t="s">
        <v>1046</v>
      </c>
      <c r="W115" s="30">
        <f t="shared" si="2"/>
        <v>368</v>
      </c>
      <c r="X115" s="35"/>
    </row>
    <row r="116" spans="1:23" s="56" customFormat="1" ht="12" outlineLevel="2">
      <c r="A116" s="54"/>
      <c r="B116" s="87" t="s">
        <v>17</v>
      </c>
      <c r="C116" s="88"/>
      <c r="D116" s="88"/>
      <c r="E116" s="49">
        <f>SUBTOTAL(9,E117:E117)</f>
        <v>1</v>
      </c>
      <c r="F116" s="50"/>
      <c r="G116" s="50"/>
      <c r="H116" s="50"/>
      <c r="I116" s="51"/>
      <c r="J116" s="50"/>
      <c r="K116" s="50"/>
      <c r="L116" s="50"/>
      <c r="M116" s="50"/>
      <c r="N116" s="50"/>
      <c r="O116" s="52"/>
      <c r="P116" s="52"/>
      <c r="Q116" s="52"/>
      <c r="R116" s="52"/>
      <c r="S116" s="72"/>
      <c r="T116" s="52"/>
      <c r="U116" s="50"/>
      <c r="V116" s="53"/>
      <c r="W116" s="55"/>
    </row>
    <row r="117" spans="1:24" s="36" customFormat="1" ht="108.75" customHeight="1">
      <c r="A117" s="26">
        <v>6</v>
      </c>
      <c r="B117" s="27" t="s">
        <v>100</v>
      </c>
      <c r="C117" s="27" t="s">
        <v>64</v>
      </c>
      <c r="D117" s="27" t="s">
        <v>754</v>
      </c>
      <c r="E117" s="28">
        <v>1</v>
      </c>
      <c r="F117" s="29" t="s">
        <v>640</v>
      </c>
      <c r="G117" s="30" t="s">
        <v>50</v>
      </c>
      <c r="H117" s="30" t="s">
        <v>349</v>
      </c>
      <c r="I117" s="31" t="s">
        <v>803</v>
      </c>
      <c r="J117" s="32" t="s">
        <v>804</v>
      </c>
      <c r="K117" s="32" t="s">
        <v>805</v>
      </c>
      <c r="L117" s="32" t="s">
        <v>223</v>
      </c>
      <c r="M117" s="32" t="s">
        <v>644</v>
      </c>
      <c r="N117" s="32" t="s">
        <v>225</v>
      </c>
      <c r="O117" s="33">
        <v>0</v>
      </c>
      <c r="P117" s="33">
        <v>0</v>
      </c>
      <c r="Q117" s="33">
        <v>0</v>
      </c>
      <c r="R117" s="33">
        <v>0</v>
      </c>
      <c r="S117" s="34" t="s">
        <v>1386</v>
      </c>
      <c r="T117" s="33">
        <v>0</v>
      </c>
      <c r="U117" s="32" t="s">
        <v>226</v>
      </c>
      <c r="V117" s="32" t="s">
        <v>947</v>
      </c>
      <c r="W117" s="30">
        <f>IF(OR(LEFT(I117)="7",LEFT(I117,1)="8"),VALUE(RIGHT(I117,3)),VALUE(RIGHT(I117,4)))</f>
        <v>585</v>
      </c>
      <c r="X117" s="35"/>
    </row>
    <row r="118" spans="1:23" s="59" customFormat="1" ht="12" outlineLevel="1">
      <c r="A118" s="57"/>
      <c r="B118" s="85" t="s">
        <v>267</v>
      </c>
      <c r="C118" s="86"/>
      <c r="D118" s="86"/>
      <c r="E118" s="37">
        <f>SUBTOTAL(9,E120:E120)</f>
        <v>1</v>
      </c>
      <c r="F118" s="38"/>
      <c r="G118" s="38"/>
      <c r="H118" s="38"/>
      <c r="I118" s="39"/>
      <c r="J118" s="38"/>
      <c r="K118" s="38"/>
      <c r="L118" s="38"/>
      <c r="M118" s="38"/>
      <c r="N118" s="38"/>
      <c r="O118" s="40"/>
      <c r="P118" s="40"/>
      <c r="Q118" s="40"/>
      <c r="R118" s="40"/>
      <c r="S118" s="71"/>
      <c r="T118" s="40"/>
      <c r="U118" s="38"/>
      <c r="V118" s="41"/>
      <c r="W118" s="58"/>
    </row>
    <row r="119" spans="1:23" s="56" customFormat="1" ht="12" outlineLevel="2">
      <c r="A119" s="54"/>
      <c r="B119" s="87" t="s">
        <v>263</v>
      </c>
      <c r="C119" s="88"/>
      <c r="D119" s="88"/>
      <c r="E119" s="49">
        <f>SUBTOTAL(9,E120:E120)</f>
        <v>1</v>
      </c>
      <c r="F119" s="50"/>
      <c r="G119" s="50"/>
      <c r="H119" s="50"/>
      <c r="I119" s="51"/>
      <c r="J119" s="50"/>
      <c r="K119" s="50"/>
      <c r="L119" s="50"/>
      <c r="M119" s="50"/>
      <c r="N119" s="50"/>
      <c r="O119" s="52"/>
      <c r="P119" s="52"/>
      <c r="Q119" s="52"/>
      <c r="R119" s="52"/>
      <c r="S119" s="72"/>
      <c r="T119" s="52"/>
      <c r="U119" s="50"/>
      <c r="V119" s="53"/>
      <c r="W119" s="55"/>
    </row>
    <row r="120" spans="1:24" s="36" customFormat="1" ht="187.5" customHeight="1">
      <c r="A120" s="26">
        <v>6</v>
      </c>
      <c r="B120" s="27" t="s">
        <v>100</v>
      </c>
      <c r="C120" s="27" t="s">
        <v>163</v>
      </c>
      <c r="D120" s="27" t="s">
        <v>188</v>
      </c>
      <c r="E120" s="28">
        <v>1</v>
      </c>
      <c r="F120" s="29" t="s">
        <v>371</v>
      </c>
      <c r="G120" s="30" t="s">
        <v>372</v>
      </c>
      <c r="H120" s="30" t="s">
        <v>372</v>
      </c>
      <c r="I120" s="31" t="s">
        <v>373</v>
      </c>
      <c r="J120" s="32" t="s">
        <v>374</v>
      </c>
      <c r="K120" s="32" t="s">
        <v>375</v>
      </c>
      <c r="L120" s="32" t="s">
        <v>668</v>
      </c>
      <c r="M120" s="32" t="s">
        <v>376</v>
      </c>
      <c r="N120" s="32" t="s">
        <v>225</v>
      </c>
      <c r="O120" s="33">
        <v>8646377667</v>
      </c>
      <c r="P120" s="33">
        <v>87849143632</v>
      </c>
      <c r="Q120" s="33">
        <v>786554803</v>
      </c>
      <c r="R120" s="33">
        <v>87635759317</v>
      </c>
      <c r="S120" s="34" t="s">
        <v>1693</v>
      </c>
      <c r="T120" s="33">
        <v>9646316785</v>
      </c>
      <c r="U120" s="32" t="s">
        <v>645</v>
      </c>
      <c r="V120" s="32" t="s">
        <v>1512</v>
      </c>
      <c r="W120" s="30">
        <f>IF(OR(LEFT(I120)="7",LEFT(I120,1)="8"),VALUE(RIGHT(I120,3)),VALUE(RIGHT(I120,4)))</f>
        <v>1330</v>
      </c>
      <c r="X120" s="35"/>
    </row>
    <row r="121" spans="1:23" s="61" customFormat="1" ht="12" outlineLevel="3">
      <c r="A121" s="42"/>
      <c r="B121" s="83" t="s">
        <v>218</v>
      </c>
      <c r="C121" s="84"/>
      <c r="D121" s="84"/>
      <c r="E121" s="43">
        <f>SUBTOTAL(9,E122:E129)</f>
        <v>4</v>
      </c>
      <c r="F121" s="44"/>
      <c r="G121" s="44"/>
      <c r="H121" s="44"/>
      <c r="I121" s="45"/>
      <c r="J121" s="44"/>
      <c r="K121" s="44"/>
      <c r="L121" s="44"/>
      <c r="M121" s="44"/>
      <c r="N121" s="44"/>
      <c r="O121" s="46"/>
      <c r="P121" s="47"/>
      <c r="Q121" s="47"/>
      <c r="R121" s="47"/>
      <c r="S121" s="66"/>
      <c r="T121" s="47"/>
      <c r="U121" s="44"/>
      <c r="V121" s="48"/>
      <c r="W121" s="60"/>
    </row>
    <row r="122" spans="1:23" s="59" customFormat="1" ht="12" outlineLevel="1">
      <c r="A122" s="57"/>
      <c r="B122" s="85" t="s">
        <v>651</v>
      </c>
      <c r="C122" s="86" t="s">
        <v>649</v>
      </c>
      <c r="D122" s="86"/>
      <c r="E122" s="37">
        <f>SUBTOTAL(9,E124:E126)</f>
        <v>3</v>
      </c>
      <c r="F122" s="38"/>
      <c r="G122" s="38"/>
      <c r="H122" s="38"/>
      <c r="I122" s="39"/>
      <c r="J122" s="38"/>
      <c r="K122" s="38"/>
      <c r="L122" s="38"/>
      <c r="M122" s="38"/>
      <c r="N122" s="38"/>
      <c r="O122" s="40"/>
      <c r="P122" s="40"/>
      <c r="Q122" s="40"/>
      <c r="R122" s="40"/>
      <c r="S122" s="71"/>
      <c r="T122" s="40"/>
      <c r="U122" s="38"/>
      <c r="V122" s="41"/>
      <c r="W122" s="58"/>
    </row>
    <row r="123" spans="1:23" s="56" customFormat="1" ht="12" outlineLevel="2">
      <c r="A123" s="54"/>
      <c r="B123" s="87" t="s">
        <v>263</v>
      </c>
      <c r="C123" s="88"/>
      <c r="D123" s="88"/>
      <c r="E123" s="49">
        <f>SUBTOTAL(9,E124:E126)</f>
        <v>3</v>
      </c>
      <c r="F123" s="50"/>
      <c r="G123" s="50"/>
      <c r="H123" s="50"/>
      <c r="I123" s="51"/>
      <c r="J123" s="50"/>
      <c r="K123" s="50"/>
      <c r="L123" s="50"/>
      <c r="M123" s="50"/>
      <c r="N123" s="50"/>
      <c r="O123" s="52"/>
      <c r="P123" s="52"/>
      <c r="Q123" s="52"/>
      <c r="R123" s="52"/>
      <c r="S123" s="72"/>
      <c r="T123" s="52"/>
      <c r="U123" s="50"/>
      <c r="V123" s="53"/>
      <c r="W123" s="55"/>
    </row>
    <row r="124" spans="1:24" s="36" customFormat="1" ht="214.5" customHeight="1">
      <c r="A124" s="26">
        <v>7</v>
      </c>
      <c r="B124" s="27" t="s">
        <v>218</v>
      </c>
      <c r="C124" s="27" t="s">
        <v>98</v>
      </c>
      <c r="D124" s="27" t="s">
        <v>188</v>
      </c>
      <c r="E124" s="28">
        <v>1</v>
      </c>
      <c r="F124" s="29">
        <v>110</v>
      </c>
      <c r="G124" s="30" t="s">
        <v>591</v>
      </c>
      <c r="H124" s="30" t="s">
        <v>489</v>
      </c>
      <c r="I124" s="31">
        <v>20070711001474</v>
      </c>
      <c r="J124" s="32" t="s">
        <v>55</v>
      </c>
      <c r="K124" s="32" t="s">
        <v>56</v>
      </c>
      <c r="L124" s="32" t="s">
        <v>223</v>
      </c>
      <c r="M124" s="32" t="s">
        <v>367</v>
      </c>
      <c r="N124" s="32" t="s">
        <v>225</v>
      </c>
      <c r="O124" s="33">
        <v>4978557333.98</v>
      </c>
      <c r="P124" s="33">
        <v>579504127.09</v>
      </c>
      <c r="Q124" s="33">
        <v>7457553.83</v>
      </c>
      <c r="R124" s="33">
        <v>524738446.22</v>
      </c>
      <c r="S124" s="34" t="s">
        <v>1387</v>
      </c>
      <c r="T124" s="33">
        <v>5040780568.68</v>
      </c>
      <c r="U124" s="32" t="s">
        <v>226</v>
      </c>
      <c r="V124" s="32" t="s">
        <v>948</v>
      </c>
      <c r="W124" s="30">
        <f>IF(OR(LEFT(I124)="7",LEFT(I124,1)="8"),VALUE(RIGHT(I124,3)),VALUE(RIGHT(I124,4)))</f>
        <v>1474</v>
      </c>
      <c r="X124" s="35"/>
    </row>
    <row r="125" spans="1:24" s="36" customFormat="1" ht="147.75" customHeight="1">
      <c r="A125" s="26">
        <v>7</v>
      </c>
      <c r="B125" s="27" t="s">
        <v>218</v>
      </c>
      <c r="C125" s="27" t="s">
        <v>98</v>
      </c>
      <c r="D125" s="27" t="s">
        <v>188</v>
      </c>
      <c r="E125" s="28">
        <v>1</v>
      </c>
      <c r="F125" s="29">
        <v>120</v>
      </c>
      <c r="G125" s="30" t="s">
        <v>219</v>
      </c>
      <c r="H125" s="30" t="s">
        <v>489</v>
      </c>
      <c r="I125" s="31">
        <v>700007120240</v>
      </c>
      <c r="J125" s="32" t="s">
        <v>220</v>
      </c>
      <c r="K125" s="32" t="s">
        <v>866</v>
      </c>
      <c r="L125" s="32" t="s">
        <v>223</v>
      </c>
      <c r="M125" s="32" t="s">
        <v>367</v>
      </c>
      <c r="N125" s="32" t="s">
        <v>753</v>
      </c>
      <c r="O125" s="33">
        <v>221690238.24</v>
      </c>
      <c r="P125" s="33">
        <v>4500000</v>
      </c>
      <c r="Q125" s="33">
        <v>4423576.7</v>
      </c>
      <c r="R125" s="33">
        <v>7325141.58</v>
      </c>
      <c r="S125" s="34" t="s">
        <v>1388</v>
      </c>
      <c r="T125" s="33">
        <v>223288673.36</v>
      </c>
      <c r="U125" s="32" t="s">
        <v>226</v>
      </c>
      <c r="V125" s="32" t="s">
        <v>949</v>
      </c>
      <c r="W125" s="30">
        <f>IF(OR(LEFT(I125)="7",LEFT(I125,1)="8"),VALUE(RIGHT(I125,3)),VALUE(RIGHT(I125,4)))</f>
        <v>240</v>
      </c>
      <c r="X125" s="35"/>
    </row>
    <row r="126" spans="1:24" s="36" customFormat="1" ht="130.5" customHeight="1">
      <c r="A126" s="26">
        <v>7</v>
      </c>
      <c r="B126" s="27" t="s">
        <v>218</v>
      </c>
      <c r="C126" s="27" t="s">
        <v>98</v>
      </c>
      <c r="D126" s="27" t="s">
        <v>188</v>
      </c>
      <c r="E126" s="28">
        <v>1</v>
      </c>
      <c r="F126" s="29" t="s">
        <v>221</v>
      </c>
      <c r="G126" s="30" t="s">
        <v>620</v>
      </c>
      <c r="H126" s="30" t="s">
        <v>620</v>
      </c>
      <c r="I126" s="31" t="s">
        <v>621</v>
      </c>
      <c r="J126" s="32" t="s">
        <v>74</v>
      </c>
      <c r="K126" s="32" t="s">
        <v>867</v>
      </c>
      <c r="L126" s="32" t="s">
        <v>223</v>
      </c>
      <c r="M126" s="32" t="s">
        <v>367</v>
      </c>
      <c r="N126" s="32" t="s">
        <v>225</v>
      </c>
      <c r="O126" s="33">
        <v>71614.69</v>
      </c>
      <c r="P126" s="33">
        <v>0</v>
      </c>
      <c r="Q126" s="33">
        <v>497.92</v>
      </c>
      <c r="R126" s="33">
        <v>0</v>
      </c>
      <c r="S126" s="34" t="s">
        <v>1389</v>
      </c>
      <c r="T126" s="33">
        <v>72112.61</v>
      </c>
      <c r="U126" s="32" t="s">
        <v>226</v>
      </c>
      <c r="V126" s="32" t="s">
        <v>950</v>
      </c>
      <c r="W126" s="30">
        <f>IF(OR(LEFT(I126)="7",LEFT(I126,1)="8"),VALUE(RIGHT(I126,3)),VALUE(RIGHT(I126,4)))</f>
        <v>129</v>
      </c>
      <c r="X126" s="35"/>
    </row>
    <row r="127" spans="1:23" s="59" customFormat="1" ht="12" outlineLevel="1">
      <c r="A127" s="57"/>
      <c r="B127" s="85" t="s">
        <v>265</v>
      </c>
      <c r="C127" s="86"/>
      <c r="D127" s="86"/>
      <c r="E127" s="37">
        <f>SUBTOTAL(9,E128:E129)</f>
        <v>1</v>
      </c>
      <c r="F127" s="38"/>
      <c r="G127" s="38"/>
      <c r="H127" s="38"/>
      <c r="I127" s="39"/>
      <c r="J127" s="38"/>
      <c r="K127" s="38"/>
      <c r="L127" s="38"/>
      <c r="M127" s="38"/>
      <c r="N127" s="38"/>
      <c r="O127" s="40"/>
      <c r="P127" s="40"/>
      <c r="Q127" s="40"/>
      <c r="R127" s="40"/>
      <c r="S127" s="71"/>
      <c r="T127" s="40"/>
      <c r="U127" s="38"/>
      <c r="V127" s="41"/>
      <c r="W127" s="58"/>
    </row>
    <row r="128" spans="1:23" s="56" customFormat="1" ht="12" outlineLevel="2">
      <c r="A128" s="54"/>
      <c r="B128" s="87" t="s">
        <v>263</v>
      </c>
      <c r="C128" s="88"/>
      <c r="D128" s="88"/>
      <c r="E128" s="49">
        <f>SUBTOTAL(9,E129:E129)</f>
        <v>1</v>
      </c>
      <c r="F128" s="50"/>
      <c r="G128" s="50"/>
      <c r="H128" s="50"/>
      <c r="I128" s="51"/>
      <c r="J128" s="50"/>
      <c r="K128" s="50"/>
      <c r="L128" s="50"/>
      <c r="M128" s="50"/>
      <c r="N128" s="50"/>
      <c r="O128" s="52"/>
      <c r="P128" s="52"/>
      <c r="Q128" s="52"/>
      <c r="R128" s="52"/>
      <c r="S128" s="72"/>
      <c r="T128" s="52"/>
      <c r="U128" s="50"/>
      <c r="V128" s="53"/>
      <c r="W128" s="55"/>
    </row>
    <row r="129" spans="1:24" s="36" customFormat="1" ht="128.25" customHeight="1">
      <c r="A129" s="26">
        <v>7</v>
      </c>
      <c r="B129" s="27" t="s">
        <v>218</v>
      </c>
      <c r="C129" s="27" t="s">
        <v>64</v>
      </c>
      <c r="D129" s="27" t="s">
        <v>188</v>
      </c>
      <c r="E129" s="28">
        <v>1</v>
      </c>
      <c r="F129" s="29" t="s">
        <v>221</v>
      </c>
      <c r="G129" s="30" t="s">
        <v>620</v>
      </c>
      <c r="H129" s="30" t="s">
        <v>620</v>
      </c>
      <c r="I129" s="31" t="s">
        <v>869</v>
      </c>
      <c r="J129" s="32" t="s">
        <v>868</v>
      </c>
      <c r="K129" s="32" t="s">
        <v>870</v>
      </c>
      <c r="L129" s="32" t="s">
        <v>223</v>
      </c>
      <c r="M129" s="32" t="s">
        <v>367</v>
      </c>
      <c r="N129" s="32" t="s">
        <v>330</v>
      </c>
      <c r="O129" s="33">
        <v>555303</v>
      </c>
      <c r="P129" s="33">
        <v>18350440729.46</v>
      </c>
      <c r="Q129" s="33">
        <v>2228650.89</v>
      </c>
      <c r="R129" s="33">
        <v>18299863518.77</v>
      </c>
      <c r="S129" s="34" t="s">
        <v>1390</v>
      </c>
      <c r="T129" s="33">
        <v>53361164.58</v>
      </c>
      <c r="U129" s="32" t="s">
        <v>226</v>
      </c>
      <c r="V129" s="32" t="s">
        <v>951</v>
      </c>
      <c r="W129" s="30">
        <f>IF(OR(LEFT(I129)="7",LEFT(I129,1)="8"),VALUE(RIGHT(I129,3)),VALUE(RIGHT(I129,4)))</f>
        <v>1495</v>
      </c>
      <c r="X129" s="35"/>
    </row>
    <row r="130" spans="1:23" s="61" customFormat="1" ht="12" outlineLevel="3">
      <c r="A130" s="42"/>
      <c r="B130" s="83" t="s">
        <v>622</v>
      </c>
      <c r="C130" s="84"/>
      <c r="D130" s="84"/>
      <c r="E130" s="43">
        <f>SUBTOTAL(9,E133:F136)</f>
        <v>3</v>
      </c>
      <c r="F130" s="44"/>
      <c r="G130" s="44"/>
      <c r="H130" s="44"/>
      <c r="I130" s="45"/>
      <c r="J130" s="44"/>
      <c r="K130" s="44"/>
      <c r="L130" s="44"/>
      <c r="M130" s="44"/>
      <c r="N130" s="44"/>
      <c r="O130" s="46"/>
      <c r="P130" s="47"/>
      <c r="Q130" s="47"/>
      <c r="R130" s="47"/>
      <c r="S130" s="66"/>
      <c r="T130" s="47"/>
      <c r="U130" s="44"/>
      <c r="V130" s="48"/>
      <c r="W130" s="60"/>
    </row>
    <row r="131" spans="1:23" s="59" customFormat="1" ht="12" outlineLevel="1">
      <c r="A131" s="57"/>
      <c r="B131" s="85" t="s">
        <v>651</v>
      </c>
      <c r="C131" s="86" t="s">
        <v>649</v>
      </c>
      <c r="D131" s="86"/>
      <c r="E131" s="37">
        <f>SUBTOTAL(9,E133:E134)</f>
        <v>2</v>
      </c>
      <c r="F131" s="38"/>
      <c r="G131" s="38"/>
      <c r="H131" s="38"/>
      <c r="I131" s="39"/>
      <c r="J131" s="38"/>
      <c r="K131" s="38"/>
      <c r="L131" s="38"/>
      <c r="M131" s="38"/>
      <c r="N131" s="38"/>
      <c r="O131" s="40"/>
      <c r="P131" s="40"/>
      <c r="Q131" s="40"/>
      <c r="R131" s="40"/>
      <c r="S131" s="71"/>
      <c r="T131" s="40"/>
      <c r="U131" s="38"/>
      <c r="V131" s="41"/>
      <c r="W131" s="58"/>
    </row>
    <row r="132" spans="1:23" s="56" customFormat="1" ht="12" outlineLevel="2">
      <c r="A132" s="54"/>
      <c r="B132" s="87" t="s">
        <v>263</v>
      </c>
      <c r="C132" s="88"/>
      <c r="D132" s="88"/>
      <c r="E132" s="49">
        <f>SUBTOTAL(9,E133:E134)</f>
        <v>2</v>
      </c>
      <c r="F132" s="50"/>
      <c r="G132" s="50"/>
      <c r="H132" s="50"/>
      <c r="I132" s="51"/>
      <c r="J132" s="50"/>
      <c r="K132" s="50"/>
      <c r="L132" s="50"/>
      <c r="M132" s="50"/>
      <c r="N132" s="50"/>
      <c r="O132" s="52"/>
      <c r="P132" s="52"/>
      <c r="Q132" s="52"/>
      <c r="R132" s="52"/>
      <c r="S132" s="72"/>
      <c r="T132" s="52"/>
      <c r="U132" s="50"/>
      <c r="V132" s="53"/>
      <c r="W132" s="55"/>
    </row>
    <row r="133" spans="1:24" s="36" customFormat="1" ht="183" customHeight="1">
      <c r="A133" s="26">
        <v>8</v>
      </c>
      <c r="B133" s="27" t="s">
        <v>622</v>
      </c>
      <c r="C133" s="27" t="s">
        <v>98</v>
      </c>
      <c r="D133" s="27" t="s">
        <v>188</v>
      </c>
      <c r="E133" s="28">
        <v>1</v>
      </c>
      <c r="F133" s="29" t="s">
        <v>623</v>
      </c>
      <c r="G133" s="30" t="s">
        <v>624</v>
      </c>
      <c r="H133" s="30" t="s">
        <v>624</v>
      </c>
      <c r="I133" s="31" t="s">
        <v>625</v>
      </c>
      <c r="J133" s="32" t="s">
        <v>626</v>
      </c>
      <c r="K133" s="32" t="s">
        <v>710</v>
      </c>
      <c r="L133" s="32" t="s">
        <v>668</v>
      </c>
      <c r="M133" s="32" t="s">
        <v>811</v>
      </c>
      <c r="N133" s="32" t="s">
        <v>225</v>
      </c>
      <c r="O133" s="33">
        <v>32182148.35</v>
      </c>
      <c r="P133" s="33">
        <v>11644603.11</v>
      </c>
      <c r="Q133" s="33">
        <v>1715026.39</v>
      </c>
      <c r="R133" s="33">
        <v>10635879.79</v>
      </c>
      <c r="S133" s="34" t="s">
        <v>1391</v>
      </c>
      <c r="T133" s="33">
        <v>34905898.06</v>
      </c>
      <c r="U133" s="32" t="s">
        <v>645</v>
      </c>
      <c r="V133" s="32" t="s">
        <v>1694</v>
      </c>
      <c r="W133" s="30">
        <f>IF(OR(LEFT(I133)="7",LEFT(I133,1)="8"),VALUE(RIGHT(I133,3)),VALUE(RIGHT(I133,4)))</f>
        <v>1303</v>
      </c>
      <c r="X133" s="35"/>
    </row>
    <row r="134" spans="1:24" s="36" customFormat="1" ht="164.25" customHeight="1">
      <c r="A134" s="26">
        <v>8</v>
      </c>
      <c r="B134" s="27" t="s">
        <v>622</v>
      </c>
      <c r="C134" s="27" t="s">
        <v>98</v>
      </c>
      <c r="D134" s="27" t="s">
        <v>188</v>
      </c>
      <c r="E134" s="28">
        <v>1</v>
      </c>
      <c r="F134" s="29" t="s">
        <v>808</v>
      </c>
      <c r="G134" s="30" t="s">
        <v>671</v>
      </c>
      <c r="H134" s="30" t="s">
        <v>671</v>
      </c>
      <c r="I134" s="31" t="s">
        <v>672</v>
      </c>
      <c r="J134" s="32" t="s">
        <v>75</v>
      </c>
      <c r="K134" s="32" t="s">
        <v>449</v>
      </c>
      <c r="L134" s="32" t="s">
        <v>668</v>
      </c>
      <c r="M134" s="32" t="s">
        <v>376</v>
      </c>
      <c r="N134" s="32" t="s">
        <v>637</v>
      </c>
      <c r="O134" s="33">
        <v>240540115.92</v>
      </c>
      <c r="P134" s="33">
        <v>71783366.7</v>
      </c>
      <c r="Q134" s="33">
        <v>14734961.17</v>
      </c>
      <c r="R134" s="33">
        <v>110808374.19</v>
      </c>
      <c r="S134" s="34" t="s">
        <v>1392</v>
      </c>
      <c r="T134" s="33">
        <v>216250069.6</v>
      </c>
      <c r="U134" s="32" t="s">
        <v>645</v>
      </c>
      <c r="V134" s="32" t="s">
        <v>952</v>
      </c>
      <c r="W134" s="30">
        <f>IF(OR(LEFT(I134)="7",LEFT(I134,1)="8"),VALUE(RIGHT(I134,3)),VALUE(RIGHT(I134,4)))</f>
        <v>1396</v>
      </c>
      <c r="X134" s="35"/>
    </row>
    <row r="135" spans="1:23" s="56" customFormat="1" ht="12" outlineLevel="2">
      <c r="A135" s="54"/>
      <c r="B135" s="87" t="s">
        <v>266</v>
      </c>
      <c r="C135" s="88"/>
      <c r="D135" s="88"/>
      <c r="E135" s="49">
        <f>SUBTOTAL(9,E136)</f>
        <v>1</v>
      </c>
      <c r="F135" s="50"/>
      <c r="G135" s="50"/>
      <c r="H135" s="50"/>
      <c r="I135" s="51"/>
      <c r="J135" s="50"/>
      <c r="K135" s="50"/>
      <c r="L135" s="50"/>
      <c r="M135" s="50"/>
      <c r="N135" s="50"/>
      <c r="O135" s="52"/>
      <c r="P135" s="52"/>
      <c r="Q135" s="52"/>
      <c r="R135" s="52"/>
      <c r="S135" s="72"/>
      <c r="T135" s="52"/>
      <c r="U135" s="50"/>
      <c r="V135" s="53"/>
      <c r="W135" s="55"/>
    </row>
    <row r="136" spans="1:24" s="36" customFormat="1" ht="172.5" customHeight="1">
      <c r="A136" s="26">
        <v>8</v>
      </c>
      <c r="B136" s="27" t="s">
        <v>622</v>
      </c>
      <c r="C136" s="27" t="s">
        <v>98</v>
      </c>
      <c r="D136" s="27" t="s">
        <v>754</v>
      </c>
      <c r="E136" s="28">
        <v>1</v>
      </c>
      <c r="F136" s="29" t="s">
        <v>1067</v>
      </c>
      <c r="G136" s="30" t="s">
        <v>1068</v>
      </c>
      <c r="H136" s="30" t="s">
        <v>497</v>
      </c>
      <c r="I136" s="31" t="s">
        <v>498</v>
      </c>
      <c r="J136" s="32" t="s">
        <v>76</v>
      </c>
      <c r="K136" s="32" t="s">
        <v>450</v>
      </c>
      <c r="L136" s="32" t="s">
        <v>668</v>
      </c>
      <c r="M136" s="32" t="s">
        <v>610</v>
      </c>
      <c r="N136" s="32" t="s">
        <v>637</v>
      </c>
      <c r="O136" s="33">
        <v>1247617.15</v>
      </c>
      <c r="P136" s="33">
        <v>4437305</v>
      </c>
      <c r="Q136" s="33">
        <v>29550.78</v>
      </c>
      <c r="R136" s="33">
        <v>5590961.38</v>
      </c>
      <c r="S136" s="34" t="s">
        <v>1695</v>
      </c>
      <c r="T136" s="33">
        <v>123511.55</v>
      </c>
      <c r="U136" s="32" t="s">
        <v>645</v>
      </c>
      <c r="V136" s="32" t="s">
        <v>953</v>
      </c>
      <c r="W136" s="30">
        <f>IF(OR(LEFT(I136)="7",LEFT(I136,1)="8"),VALUE(RIGHT(I136,3)),VALUE(RIGHT(I136,4)))</f>
        <v>133</v>
      </c>
      <c r="X136" s="35"/>
    </row>
    <row r="137" spans="1:23" s="61" customFormat="1" ht="12" outlineLevel="3">
      <c r="A137" s="42"/>
      <c r="B137" s="83" t="s">
        <v>628</v>
      </c>
      <c r="C137" s="84"/>
      <c r="D137" s="84"/>
      <c r="E137" s="43">
        <f>SUBTOTAL(9,E140:E160)</f>
        <v>19</v>
      </c>
      <c r="F137" s="44"/>
      <c r="G137" s="44"/>
      <c r="H137" s="44"/>
      <c r="I137" s="45"/>
      <c r="J137" s="44"/>
      <c r="K137" s="44"/>
      <c r="L137" s="44"/>
      <c r="M137" s="44"/>
      <c r="N137" s="44"/>
      <c r="O137" s="46"/>
      <c r="P137" s="47"/>
      <c r="Q137" s="47"/>
      <c r="R137" s="47"/>
      <c r="S137" s="66"/>
      <c r="T137" s="47"/>
      <c r="U137" s="44"/>
      <c r="V137" s="48"/>
      <c r="W137" s="60"/>
    </row>
    <row r="138" spans="1:23" s="59" customFormat="1" ht="12" outlineLevel="1">
      <c r="A138" s="57"/>
      <c r="B138" s="85" t="s">
        <v>651</v>
      </c>
      <c r="C138" s="86" t="s">
        <v>649</v>
      </c>
      <c r="D138" s="86"/>
      <c r="E138" s="37">
        <f>SUBTOTAL(9,E140:E160)</f>
        <v>19</v>
      </c>
      <c r="F138" s="38"/>
      <c r="G138" s="38"/>
      <c r="H138" s="38"/>
      <c r="I138" s="39"/>
      <c r="J138" s="38"/>
      <c r="K138" s="38"/>
      <c r="L138" s="38"/>
      <c r="M138" s="38"/>
      <c r="N138" s="38"/>
      <c r="O138" s="40"/>
      <c r="P138" s="40"/>
      <c r="Q138" s="40"/>
      <c r="R138" s="40"/>
      <c r="S138" s="71"/>
      <c r="T138" s="40"/>
      <c r="U138" s="38"/>
      <c r="V138" s="41"/>
      <c r="W138" s="58"/>
    </row>
    <row r="139" spans="1:23" s="56" customFormat="1" ht="12" outlineLevel="2">
      <c r="A139" s="54"/>
      <c r="B139" s="87" t="s">
        <v>263</v>
      </c>
      <c r="C139" s="88"/>
      <c r="D139" s="88"/>
      <c r="E139" s="49">
        <f>SUBTOTAL(9,E140:E150)</f>
        <v>11</v>
      </c>
      <c r="F139" s="50"/>
      <c r="G139" s="50"/>
      <c r="H139" s="50"/>
      <c r="I139" s="51"/>
      <c r="J139" s="50"/>
      <c r="K139" s="50"/>
      <c r="L139" s="50"/>
      <c r="M139" s="50"/>
      <c r="N139" s="50"/>
      <c r="O139" s="52"/>
      <c r="P139" s="52"/>
      <c r="Q139" s="52"/>
      <c r="R139" s="52"/>
      <c r="S139" s="72"/>
      <c r="T139" s="52"/>
      <c r="U139" s="50"/>
      <c r="V139" s="53"/>
      <c r="W139" s="55"/>
    </row>
    <row r="140" spans="1:24" s="36" customFormat="1" ht="160.5" customHeight="1">
      <c r="A140" s="26">
        <v>9</v>
      </c>
      <c r="B140" s="27" t="s">
        <v>628</v>
      </c>
      <c r="C140" s="27" t="s">
        <v>98</v>
      </c>
      <c r="D140" s="27" t="s">
        <v>188</v>
      </c>
      <c r="E140" s="28">
        <v>1</v>
      </c>
      <c r="F140" s="29">
        <v>116</v>
      </c>
      <c r="G140" s="30" t="s">
        <v>1047</v>
      </c>
      <c r="H140" s="30" t="s">
        <v>489</v>
      </c>
      <c r="I140" s="31">
        <v>20020911301297</v>
      </c>
      <c r="J140" s="32" t="s">
        <v>451</v>
      </c>
      <c r="K140" s="32" t="s">
        <v>452</v>
      </c>
      <c r="L140" s="32" t="s">
        <v>223</v>
      </c>
      <c r="M140" s="32" t="s">
        <v>644</v>
      </c>
      <c r="N140" s="32" t="s">
        <v>632</v>
      </c>
      <c r="O140" s="33">
        <v>7876516367.11</v>
      </c>
      <c r="P140" s="33">
        <v>895887256.61</v>
      </c>
      <c r="Q140" s="33">
        <v>594991448.24</v>
      </c>
      <c r="R140" s="33">
        <v>2749326738.54</v>
      </c>
      <c r="S140" s="34" t="s">
        <v>1393</v>
      </c>
      <c r="T140" s="33">
        <v>6618068333.42</v>
      </c>
      <c r="U140" s="32" t="s">
        <v>645</v>
      </c>
      <c r="V140" s="32" t="s">
        <v>1094</v>
      </c>
      <c r="W140" s="30">
        <f aca="true" t="shared" si="3" ref="W140:W150">IF(OR(LEFT(I140)="7",LEFT(I140,1)="8"),VALUE(RIGHT(I140,3)),VALUE(RIGHT(I140,4)))</f>
        <v>1297</v>
      </c>
      <c r="X140" s="35"/>
    </row>
    <row r="141" spans="1:24" s="36" customFormat="1" ht="276">
      <c r="A141" s="26">
        <v>9</v>
      </c>
      <c r="B141" s="27" t="s">
        <v>628</v>
      </c>
      <c r="C141" s="27" t="s">
        <v>98</v>
      </c>
      <c r="D141" s="27" t="s">
        <v>188</v>
      </c>
      <c r="E141" s="28">
        <v>1</v>
      </c>
      <c r="F141" s="29">
        <v>300</v>
      </c>
      <c r="G141" s="30" t="s">
        <v>1333</v>
      </c>
      <c r="H141" s="30" t="s">
        <v>489</v>
      </c>
      <c r="I141" s="31">
        <v>20170930001600</v>
      </c>
      <c r="J141" s="32" t="s">
        <v>1334</v>
      </c>
      <c r="K141" s="32" t="s">
        <v>1335</v>
      </c>
      <c r="L141" s="32" t="s">
        <v>223</v>
      </c>
      <c r="M141" s="32" t="s">
        <v>367</v>
      </c>
      <c r="N141" s="32" t="s">
        <v>632</v>
      </c>
      <c r="O141" s="33">
        <v>20012016.67</v>
      </c>
      <c r="P141" s="33">
        <v>50000000</v>
      </c>
      <c r="Q141" s="33">
        <v>3289397.87</v>
      </c>
      <c r="R141" s="33">
        <v>1096200</v>
      </c>
      <c r="S141" s="34" t="s">
        <v>1477</v>
      </c>
      <c r="T141" s="33">
        <v>72205214.54</v>
      </c>
      <c r="U141" s="32" t="s">
        <v>645</v>
      </c>
      <c r="V141" s="32" t="s">
        <v>1336</v>
      </c>
      <c r="W141" s="30">
        <f t="shared" si="3"/>
        <v>1600</v>
      </c>
      <c r="X141" s="35"/>
    </row>
    <row r="142" spans="1:24" s="36" customFormat="1" ht="144">
      <c r="A142" s="26">
        <v>9</v>
      </c>
      <c r="B142" s="27" t="s">
        <v>628</v>
      </c>
      <c r="C142" s="27" t="s">
        <v>98</v>
      </c>
      <c r="D142" s="27" t="s">
        <v>188</v>
      </c>
      <c r="E142" s="28">
        <v>1</v>
      </c>
      <c r="F142" s="29">
        <v>311</v>
      </c>
      <c r="G142" s="30" t="s">
        <v>629</v>
      </c>
      <c r="H142" s="30" t="s">
        <v>489</v>
      </c>
      <c r="I142" s="31" t="s">
        <v>630</v>
      </c>
      <c r="J142" s="32" t="s">
        <v>631</v>
      </c>
      <c r="K142" s="32" t="s">
        <v>387</v>
      </c>
      <c r="L142" s="32" t="s">
        <v>223</v>
      </c>
      <c r="M142" s="32" t="s">
        <v>644</v>
      </c>
      <c r="N142" s="32" t="s">
        <v>753</v>
      </c>
      <c r="O142" s="33">
        <v>0</v>
      </c>
      <c r="P142" s="33">
        <v>0</v>
      </c>
      <c r="Q142" s="33">
        <v>0</v>
      </c>
      <c r="R142" s="33">
        <v>0</v>
      </c>
      <c r="S142" s="34" t="s">
        <v>1394</v>
      </c>
      <c r="T142" s="33">
        <v>0</v>
      </c>
      <c r="U142" s="32" t="s">
        <v>226</v>
      </c>
      <c r="V142" s="32" t="s">
        <v>1560</v>
      </c>
      <c r="W142" s="30">
        <f t="shared" si="3"/>
        <v>53</v>
      </c>
      <c r="X142" s="35"/>
    </row>
    <row r="143" spans="1:24" s="36" customFormat="1" ht="108">
      <c r="A143" s="26">
        <v>9</v>
      </c>
      <c r="B143" s="27" t="s">
        <v>628</v>
      </c>
      <c r="C143" s="27" t="s">
        <v>98</v>
      </c>
      <c r="D143" s="27" t="s">
        <v>188</v>
      </c>
      <c r="E143" s="28">
        <v>1</v>
      </c>
      <c r="F143" s="29">
        <v>411</v>
      </c>
      <c r="G143" s="30" t="s">
        <v>1069</v>
      </c>
      <c r="H143" s="30" t="s">
        <v>489</v>
      </c>
      <c r="I143" s="31">
        <v>20020941101304</v>
      </c>
      <c r="J143" s="32" t="s">
        <v>388</v>
      </c>
      <c r="K143" s="32" t="s">
        <v>453</v>
      </c>
      <c r="L143" s="32" t="s">
        <v>223</v>
      </c>
      <c r="M143" s="32" t="s">
        <v>644</v>
      </c>
      <c r="N143" s="32" t="s">
        <v>632</v>
      </c>
      <c r="O143" s="33">
        <v>383220388.68</v>
      </c>
      <c r="P143" s="33">
        <v>1011943.52</v>
      </c>
      <c r="Q143" s="33">
        <v>30431271.7</v>
      </c>
      <c r="R143" s="33">
        <v>16075382.4</v>
      </c>
      <c r="S143" s="34" t="s">
        <v>1561</v>
      </c>
      <c r="T143" s="33">
        <v>398588221.5</v>
      </c>
      <c r="U143" s="32" t="s">
        <v>645</v>
      </c>
      <c r="V143" s="32" t="s">
        <v>1478</v>
      </c>
      <c r="W143" s="30">
        <f t="shared" si="3"/>
        <v>1304</v>
      </c>
      <c r="X143" s="35"/>
    </row>
    <row r="144" spans="1:24" s="36" customFormat="1" ht="228">
      <c r="A144" s="26">
        <v>9</v>
      </c>
      <c r="B144" s="27" t="s">
        <v>628</v>
      </c>
      <c r="C144" s="27" t="s">
        <v>98</v>
      </c>
      <c r="D144" s="27" t="s">
        <v>188</v>
      </c>
      <c r="E144" s="28">
        <v>1</v>
      </c>
      <c r="F144" s="29">
        <v>500</v>
      </c>
      <c r="G144" s="30" t="s">
        <v>1337</v>
      </c>
      <c r="H144" s="30" t="s">
        <v>489</v>
      </c>
      <c r="I144" s="31">
        <v>20170950001599</v>
      </c>
      <c r="J144" s="32" t="s">
        <v>1338</v>
      </c>
      <c r="K144" s="32" t="s">
        <v>1339</v>
      </c>
      <c r="L144" s="32" t="s">
        <v>223</v>
      </c>
      <c r="M144" s="32" t="s">
        <v>367</v>
      </c>
      <c r="N144" s="32" t="s">
        <v>632</v>
      </c>
      <c r="O144" s="33">
        <v>2368674416.37</v>
      </c>
      <c r="P144" s="33">
        <v>1927957938</v>
      </c>
      <c r="Q144" s="33">
        <v>177602815.33</v>
      </c>
      <c r="R144" s="33">
        <v>496480243.24</v>
      </c>
      <c r="S144" s="34" t="s">
        <v>1562</v>
      </c>
      <c r="T144" s="33">
        <v>3977754926.46</v>
      </c>
      <c r="U144" s="32" t="s">
        <v>645</v>
      </c>
      <c r="V144" s="32" t="s">
        <v>1340</v>
      </c>
      <c r="W144" s="30">
        <f t="shared" si="3"/>
        <v>1599</v>
      </c>
      <c r="X144" s="35"/>
    </row>
    <row r="145" spans="1:24" s="36" customFormat="1" ht="126.75" customHeight="1">
      <c r="A145" s="26">
        <v>9</v>
      </c>
      <c r="B145" s="27" t="s">
        <v>628</v>
      </c>
      <c r="C145" s="27" t="s">
        <v>98</v>
      </c>
      <c r="D145" s="27" t="s">
        <v>188</v>
      </c>
      <c r="E145" s="28">
        <v>1</v>
      </c>
      <c r="F145" s="29" t="s">
        <v>390</v>
      </c>
      <c r="G145" s="30" t="s">
        <v>391</v>
      </c>
      <c r="H145" s="30" t="s">
        <v>391</v>
      </c>
      <c r="I145" s="31" t="s">
        <v>393</v>
      </c>
      <c r="J145" s="32" t="s">
        <v>18</v>
      </c>
      <c r="K145" s="32" t="s">
        <v>394</v>
      </c>
      <c r="L145" s="32" t="s">
        <v>668</v>
      </c>
      <c r="M145" s="32" t="s">
        <v>376</v>
      </c>
      <c r="N145" s="32" t="s">
        <v>632</v>
      </c>
      <c r="O145" s="33">
        <v>89486432.09</v>
      </c>
      <c r="P145" s="33">
        <v>15719908</v>
      </c>
      <c r="Q145" s="33">
        <v>6802429.07</v>
      </c>
      <c r="R145" s="33">
        <v>6999740.69</v>
      </c>
      <c r="S145" s="34" t="s">
        <v>1395</v>
      </c>
      <c r="T145" s="33">
        <v>105009028.47</v>
      </c>
      <c r="U145" s="32" t="s">
        <v>645</v>
      </c>
      <c r="V145" s="32" t="s">
        <v>955</v>
      </c>
      <c r="W145" s="30">
        <f t="shared" si="3"/>
        <v>1406</v>
      </c>
      <c r="X145" s="35"/>
    </row>
    <row r="146" spans="1:24" s="36" customFormat="1" ht="294.75" customHeight="1">
      <c r="A146" s="26">
        <v>9</v>
      </c>
      <c r="B146" s="27" t="s">
        <v>628</v>
      </c>
      <c r="C146" s="27" t="s">
        <v>98</v>
      </c>
      <c r="D146" s="27" t="s">
        <v>188</v>
      </c>
      <c r="E146" s="28">
        <v>1</v>
      </c>
      <c r="F146" s="29" t="s">
        <v>390</v>
      </c>
      <c r="G146" s="30" t="s">
        <v>391</v>
      </c>
      <c r="H146" s="30" t="s">
        <v>391</v>
      </c>
      <c r="I146" s="31" t="s">
        <v>392</v>
      </c>
      <c r="J146" s="32" t="s">
        <v>513</v>
      </c>
      <c r="K146" s="32" t="s">
        <v>359</v>
      </c>
      <c r="L146" s="32" t="s">
        <v>668</v>
      </c>
      <c r="M146" s="32" t="s">
        <v>811</v>
      </c>
      <c r="N146" s="32" t="s">
        <v>753</v>
      </c>
      <c r="O146" s="33">
        <v>10443453.77</v>
      </c>
      <c r="P146" s="33">
        <v>58704585.87</v>
      </c>
      <c r="Q146" s="33">
        <v>624605</v>
      </c>
      <c r="R146" s="33">
        <v>57443040.34</v>
      </c>
      <c r="S146" s="34" t="s">
        <v>1563</v>
      </c>
      <c r="T146" s="33">
        <v>12329604.3</v>
      </c>
      <c r="U146" s="32" t="s">
        <v>645</v>
      </c>
      <c r="V146" s="32" t="s">
        <v>954</v>
      </c>
      <c r="W146" s="30">
        <f t="shared" si="3"/>
        <v>961</v>
      </c>
      <c r="X146" s="35"/>
    </row>
    <row r="147" spans="1:24" s="36" customFormat="1" ht="173.25" customHeight="1">
      <c r="A147" s="26">
        <v>9</v>
      </c>
      <c r="B147" s="27" t="s">
        <v>628</v>
      </c>
      <c r="C147" s="27" t="s">
        <v>98</v>
      </c>
      <c r="D147" s="27" t="s">
        <v>188</v>
      </c>
      <c r="E147" s="28">
        <v>1</v>
      </c>
      <c r="F147" s="29" t="s">
        <v>390</v>
      </c>
      <c r="G147" s="30" t="s">
        <v>391</v>
      </c>
      <c r="H147" s="30" t="s">
        <v>391</v>
      </c>
      <c r="I147" s="31" t="s">
        <v>27</v>
      </c>
      <c r="J147" s="32" t="s">
        <v>1111</v>
      </c>
      <c r="K147" s="32" t="s">
        <v>1112</v>
      </c>
      <c r="L147" s="32" t="s">
        <v>668</v>
      </c>
      <c r="M147" s="32" t="s">
        <v>376</v>
      </c>
      <c r="N147" s="32" t="s">
        <v>753</v>
      </c>
      <c r="O147" s="33">
        <v>30004844.49</v>
      </c>
      <c r="P147" s="33">
        <v>30647290.3</v>
      </c>
      <c r="Q147" s="33">
        <v>3095665.72</v>
      </c>
      <c r="R147" s="33">
        <v>9996874.22</v>
      </c>
      <c r="S147" s="34" t="s">
        <v>1696</v>
      </c>
      <c r="T147" s="33">
        <v>53750926.29</v>
      </c>
      <c r="U147" s="32" t="s">
        <v>645</v>
      </c>
      <c r="V147" s="32" t="s">
        <v>1697</v>
      </c>
      <c r="W147" s="30">
        <f t="shared" si="3"/>
        <v>1482</v>
      </c>
      <c r="X147" s="35"/>
    </row>
    <row r="148" spans="1:24" s="36" customFormat="1" ht="132" customHeight="1">
      <c r="A148" s="26">
        <v>9</v>
      </c>
      <c r="B148" s="27" t="s">
        <v>628</v>
      </c>
      <c r="C148" s="27" t="s">
        <v>98</v>
      </c>
      <c r="D148" s="27" t="s">
        <v>188</v>
      </c>
      <c r="E148" s="28">
        <v>1</v>
      </c>
      <c r="F148" s="29" t="s">
        <v>587</v>
      </c>
      <c r="G148" s="30" t="s">
        <v>588</v>
      </c>
      <c r="H148" s="30" t="s">
        <v>588</v>
      </c>
      <c r="I148" s="31" t="s">
        <v>653</v>
      </c>
      <c r="J148" s="32" t="s">
        <v>654</v>
      </c>
      <c r="K148" s="32" t="s">
        <v>360</v>
      </c>
      <c r="L148" s="32" t="s">
        <v>223</v>
      </c>
      <c r="M148" s="32" t="s">
        <v>224</v>
      </c>
      <c r="N148" s="32" t="s">
        <v>330</v>
      </c>
      <c r="O148" s="33">
        <v>285839069.23</v>
      </c>
      <c r="P148" s="33">
        <v>2648985224.84</v>
      </c>
      <c r="Q148" s="33">
        <v>21636897.54</v>
      </c>
      <c r="R148" s="33">
        <v>2719875093.21</v>
      </c>
      <c r="S148" s="34" t="s">
        <v>1565</v>
      </c>
      <c r="T148" s="33">
        <v>236586098.4</v>
      </c>
      <c r="U148" s="32" t="s">
        <v>645</v>
      </c>
      <c r="V148" s="32" t="s">
        <v>1698</v>
      </c>
      <c r="W148" s="30">
        <f t="shared" si="3"/>
        <v>731</v>
      </c>
      <c r="X148" s="35"/>
    </row>
    <row r="149" spans="1:24" s="36" customFormat="1" ht="135" customHeight="1">
      <c r="A149" s="26">
        <v>9</v>
      </c>
      <c r="B149" s="27" t="s">
        <v>628</v>
      </c>
      <c r="C149" s="27" t="s">
        <v>98</v>
      </c>
      <c r="D149" s="27" t="s">
        <v>188</v>
      </c>
      <c r="E149" s="28">
        <v>1</v>
      </c>
      <c r="F149" s="29" t="s">
        <v>587</v>
      </c>
      <c r="G149" s="30" t="s">
        <v>588</v>
      </c>
      <c r="H149" s="30" t="s">
        <v>588</v>
      </c>
      <c r="I149" s="31" t="s">
        <v>589</v>
      </c>
      <c r="J149" s="32" t="s">
        <v>652</v>
      </c>
      <c r="K149" s="32" t="s">
        <v>361</v>
      </c>
      <c r="L149" s="32" t="s">
        <v>223</v>
      </c>
      <c r="M149" s="32" t="s">
        <v>644</v>
      </c>
      <c r="N149" s="32" t="s">
        <v>753</v>
      </c>
      <c r="O149" s="33">
        <v>1198447.97</v>
      </c>
      <c r="P149" s="33">
        <v>0</v>
      </c>
      <c r="Q149" s="33">
        <v>634340.31</v>
      </c>
      <c r="R149" s="33">
        <v>228015.36</v>
      </c>
      <c r="S149" s="34" t="s">
        <v>1396</v>
      </c>
      <c r="T149" s="33">
        <v>1604772.92</v>
      </c>
      <c r="U149" s="32" t="s">
        <v>645</v>
      </c>
      <c r="V149" s="32" t="s">
        <v>1564</v>
      </c>
      <c r="W149" s="30">
        <f t="shared" si="3"/>
        <v>57</v>
      </c>
      <c r="X149" s="35"/>
    </row>
    <row r="150" spans="1:24" s="36" customFormat="1" ht="141" customHeight="1">
      <c r="A150" s="26">
        <v>9</v>
      </c>
      <c r="B150" s="27" t="s">
        <v>628</v>
      </c>
      <c r="C150" s="27" t="s">
        <v>98</v>
      </c>
      <c r="D150" s="27" t="s">
        <v>188</v>
      </c>
      <c r="E150" s="28">
        <v>1</v>
      </c>
      <c r="F150" s="29" t="s">
        <v>1142</v>
      </c>
      <c r="G150" s="30" t="s">
        <v>1143</v>
      </c>
      <c r="H150" s="30" t="s">
        <v>1143</v>
      </c>
      <c r="I150" s="31" t="s">
        <v>1144</v>
      </c>
      <c r="J150" s="32" t="s">
        <v>1145</v>
      </c>
      <c r="K150" s="32" t="s">
        <v>1146</v>
      </c>
      <c r="L150" s="32" t="s">
        <v>223</v>
      </c>
      <c r="M150" s="32" t="s">
        <v>224</v>
      </c>
      <c r="N150" s="32" t="s">
        <v>632</v>
      </c>
      <c r="O150" s="33">
        <v>44735274939.63</v>
      </c>
      <c r="P150" s="33">
        <v>90239644419.72</v>
      </c>
      <c r="Q150" s="33">
        <v>5189573737.01</v>
      </c>
      <c r="R150" s="33">
        <v>65846446482.62</v>
      </c>
      <c r="S150" s="34" t="s">
        <v>1479</v>
      </c>
      <c r="T150" s="33">
        <v>74318046613.74</v>
      </c>
      <c r="U150" s="32" t="s">
        <v>645</v>
      </c>
      <c r="V150" s="32" t="s">
        <v>1147</v>
      </c>
      <c r="W150" s="30">
        <f t="shared" si="3"/>
        <v>1581</v>
      </c>
      <c r="X150" s="35"/>
    </row>
    <row r="151" spans="1:23" s="56" customFormat="1" ht="12" outlineLevel="2">
      <c r="A151" s="54"/>
      <c r="B151" s="87" t="s">
        <v>264</v>
      </c>
      <c r="C151" s="88"/>
      <c r="D151" s="88"/>
      <c r="E151" s="49">
        <f>SUBTOTAL(9,E152:E154)</f>
        <v>3</v>
      </c>
      <c r="F151" s="50"/>
      <c r="G151" s="50"/>
      <c r="H151" s="50"/>
      <c r="I151" s="51"/>
      <c r="J151" s="50"/>
      <c r="K151" s="50"/>
      <c r="L151" s="50"/>
      <c r="M151" s="50"/>
      <c r="N151" s="50"/>
      <c r="O151" s="52"/>
      <c r="P151" s="52"/>
      <c r="Q151" s="52"/>
      <c r="R151" s="52"/>
      <c r="S151" s="72"/>
      <c r="T151" s="52"/>
      <c r="U151" s="50"/>
      <c r="V151" s="53"/>
      <c r="W151" s="55"/>
    </row>
    <row r="152" spans="1:24" s="36" customFormat="1" ht="146.25" customHeight="1">
      <c r="A152" s="26">
        <v>9</v>
      </c>
      <c r="B152" s="27" t="s">
        <v>628</v>
      </c>
      <c r="C152" s="27" t="s">
        <v>98</v>
      </c>
      <c r="D152" s="27" t="s">
        <v>499</v>
      </c>
      <c r="E152" s="28">
        <v>1</v>
      </c>
      <c r="F152" s="29" t="s">
        <v>390</v>
      </c>
      <c r="G152" s="30" t="s">
        <v>391</v>
      </c>
      <c r="H152" s="30" t="s">
        <v>577</v>
      </c>
      <c r="I152" s="31" t="s">
        <v>578</v>
      </c>
      <c r="J152" s="32" t="s">
        <v>460</v>
      </c>
      <c r="K152" s="32" t="s">
        <v>0</v>
      </c>
      <c r="L152" s="32" t="s">
        <v>223</v>
      </c>
      <c r="M152" s="32" t="s">
        <v>644</v>
      </c>
      <c r="N152" s="32" t="s">
        <v>632</v>
      </c>
      <c r="O152" s="33">
        <v>0</v>
      </c>
      <c r="P152" s="33">
        <v>0</v>
      </c>
      <c r="Q152" s="33">
        <v>0</v>
      </c>
      <c r="R152" s="33">
        <v>0</v>
      </c>
      <c r="S152" s="34" t="s">
        <v>1397</v>
      </c>
      <c r="T152" s="33">
        <v>0</v>
      </c>
      <c r="U152" s="32" t="s">
        <v>645</v>
      </c>
      <c r="V152" s="32" t="s">
        <v>1242</v>
      </c>
      <c r="W152" s="30">
        <f>IF(OR(LEFT(I152)="7",LEFT(I152,1)="8"),VALUE(RIGHT(I152,3)),VALUE(RIGHT(I152,4)))</f>
        <v>64</v>
      </c>
      <c r="X152" s="35"/>
    </row>
    <row r="153" spans="1:24" s="36" customFormat="1" ht="131.25" customHeight="1">
      <c r="A153" s="26">
        <v>9</v>
      </c>
      <c r="B153" s="27" t="s">
        <v>628</v>
      </c>
      <c r="C153" s="27" t="s">
        <v>98</v>
      </c>
      <c r="D153" s="27" t="s">
        <v>499</v>
      </c>
      <c r="E153" s="28">
        <v>1</v>
      </c>
      <c r="F153" s="29" t="s">
        <v>390</v>
      </c>
      <c r="G153" s="30" t="s">
        <v>391</v>
      </c>
      <c r="H153" s="30" t="s">
        <v>1699</v>
      </c>
      <c r="I153" s="31" t="s">
        <v>996</v>
      </c>
      <c r="J153" s="32" t="s">
        <v>997</v>
      </c>
      <c r="K153" s="32" t="s">
        <v>1700</v>
      </c>
      <c r="L153" s="32" t="s">
        <v>668</v>
      </c>
      <c r="M153" s="32" t="s">
        <v>1701</v>
      </c>
      <c r="N153" s="32" t="s">
        <v>632</v>
      </c>
      <c r="O153" s="33">
        <v>0</v>
      </c>
      <c r="P153" s="33">
        <v>0</v>
      </c>
      <c r="Q153" s="33">
        <v>0</v>
      </c>
      <c r="R153" s="33">
        <v>0</v>
      </c>
      <c r="S153" s="34" t="s">
        <v>1480</v>
      </c>
      <c r="T153" s="33">
        <v>0</v>
      </c>
      <c r="U153" s="32" t="s">
        <v>645</v>
      </c>
      <c r="V153" s="32" t="s">
        <v>1702</v>
      </c>
      <c r="W153" s="30">
        <f>IF(OR(LEFT(I153)="7",LEFT(I153,1)="8"),VALUE(RIGHT(I153,3)),VALUE(RIGHT(I153,4)))</f>
        <v>1549</v>
      </c>
      <c r="X153" s="35"/>
    </row>
    <row r="154" spans="1:24" s="36" customFormat="1" ht="187.5" customHeight="1">
      <c r="A154" s="26">
        <v>9</v>
      </c>
      <c r="B154" s="27" t="s">
        <v>628</v>
      </c>
      <c r="C154" s="27" t="s">
        <v>98</v>
      </c>
      <c r="D154" s="27" t="s">
        <v>499</v>
      </c>
      <c r="E154" s="28">
        <v>1</v>
      </c>
      <c r="F154" s="29" t="s">
        <v>390</v>
      </c>
      <c r="G154" s="30" t="s">
        <v>391</v>
      </c>
      <c r="H154" s="30" t="s">
        <v>1148</v>
      </c>
      <c r="I154" s="31" t="s">
        <v>1149</v>
      </c>
      <c r="J154" s="32" t="s">
        <v>1150</v>
      </c>
      <c r="K154" s="32" t="s">
        <v>1151</v>
      </c>
      <c r="L154" s="32" t="s">
        <v>668</v>
      </c>
      <c r="M154" s="32" t="s">
        <v>1152</v>
      </c>
      <c r="N154" s="32" t="s">
        <v>632</v>
      </c>
      <c r="O154" s="33">
        <v>0</v>
      </c>
      <c r="P154" s="33">
        <v>0</v>
      </c>
      <c r="Q154" s="33">
        <v>0</v>
      </c>
      <c r="R154" s="33">
        <v>0</v>
      </c>
      <c r="S154" s="34" t="s">
        <v>1481</v>
      </c>
      <c r="T154" s="33">
        <v>0</v>
      </c>
      <c r="U154" s="32" t="s">
        <v>645</v>
      </c>
      <c r="V154" s="32" t="s">
        <v>1482</v>
      </c>
      <c r="W154" s="30">
        <f>IF(OR(LEFT(I154)="7",LEFT(I154,1)="8"),VALUE(RIGHT(I154,3)),VALUE(RIGHT(I154,4)))</f>
        <v>1580</v>
      </c>
      <c r="X154" s="35"/>
    </row>
    <row r="155" spans="1:23" s="56" customFormat="1" ht="12" outlineLevel="2">
      <c r="A155" s="54"/>
      <c r="B155" s="87" t="s">
        <v>266</v>
      </c>
      <c r="C155" s="88"/>
      <c r="D155" s="88"/>
      <c r="E155" s="49">
        <f>SUBTOTAL(9,E156:E160)</f>
        <v>5</v>
      </c>
      <c r="F155" s="50"/>
      <c r="G155" s="50"/>
      <c r="H155" s="50"/>
      <c r="I155" s="51"/>
      <c r="J155" s="50"/>
      <c r="K155" s="50"/>
      <c r="L155" s="50"/>
      <c r="M155" s="50"/>
      <c r="N155" s="50"/>
      <c r="O155" s="52"/>
      <c r="P155" s="52"/>
      <c r="Q155" s="52"/>
      <c r="R155" s="52"/>
      <c r="S155" s="72"/>
      <c r="T155" s="52"/>
      <c r="U155" s="50"/>
      <c r="V155" s="53"/>
      <c r="W155" s="55"/>
    </row>
    <row r="156" spans="1:24" s="36" customFormat="1" ht="144" customHeight="1">
      <c r="A156" s="26">
        <v>9</v>
      </c>
      <c r="B156" s="27" t="s">
        <v>628</v>
      </c>
      <c r="C156" s="27" t="s">
        <v>98</v>
      </c>
      <c r="D156" s="27" t="s">
        <v>754</v>
      </c>
      <c r="E156" s="28">
        <v>1</v>
      </c>
      <c r="F156" s="29" t="s">
        <v>390</v>
      </c>
      <c r="G156" s="30" t="s">
        <v>391</v>
      </c>
      <c r="H156" s="30" t="s">
        <v>581</v>
      </c>
      <c r="I156" s="31" t="s">
        <v>582</v>
      </c>
      <c r="J156" s="32" t="s">
        <v>442</v>
      </c>
      <c r="K156" s="32" t="s">
        <v>4</v>
      </c>
      <c r="L156" s="32" t="s">
        <v>668</v>
      </c>
      <c r="M156" s="32" t="s">
        <v>255</v>
      </c>
      <c r="N156" s="32" t="s">
        <v>632</v>
      </c>
      <c r="O156" s="33">
        <v>0</v>
      </c>
      <c r="P156" s="33">
        <v>0</v>
      </c>
      <c r="Q156" s="33">
        <v>0</v>
      </c>
      <c r="R156" s="33">
        <v>0</v>
      </c>
      <c r="S156" s="34" t="s">
        <v>1398</v>
      </c>
      <c r="T156" s="33">
        <v>0</v>
      </c>
      <c r="U156" s="32" t="s">
        <v>645</v>
      </c>
      <c r="V156" s="32" t="s">
        <v>998</v>
      </c>
      <c r="W156" s="30">
        <f>IF(OR(LEFT(I156)="7",LEFT(I156,1)="8"),VALUE(RIGHT(I156,3)),VALUE(RIGHT(I156,4)))</f>
        <v>246</v>
      </c>
      <c r="X156" s="35"/>
    </row>
    <row r="157" spans="1:24" s="36" customFormat="1" ht="153.75" customHeight="1">
      <c r="A157" s="26">
        <v>9</v>
      </c>
      <c r="B157" s="27" t="s">
        <v>628</v>
      </c>
      <c r="C157" s="27" t="s">
        <v>98</v>
      </c>
      <c r="D157" s="27" t="s">
        <v>754</v>
      </c>
      <c r="E157" s="28">
        <v>1</v>
      </c>
      <c r="F157" s="29" t="s">
        <v>390</v>
      </c>
      <c r="G157" s="30" t="s">
        <v>391</v>
      </c>
      <c r="H157" s="30" t="s">
        <v>5</v>
      </c>
      <c r="I157" s="31" t="s">
        <v>583</v>
      </c>
      <c r="J157" s="32" t="s">
        <v>584</v>
      </c>
      <c r="K157" s="32" t="s">
        <v>6</v>
      </c>
      <c r="L157" s="32" t="s">
        <v>668</v>
      </c>
      <c r="M157" s="32" t="s">
        <v>396</v>
      </c>
      <c r="N157" s="32" t="s">
        <v>632</v>
      </c>
      <c r="O157" s="33">
        <v>0</v>
      </c>
      <c r="P157" s="33">
        <v>0</v>
      </c>
      <c r="Q157" s="33">
        <v>0</v>
      </c>
      <c r="R157" s="33">
        <v>0</v>
      </c>
      <c r="S157" s="34" t="s">
        <v>1399</v>
      </c>
      <c r="T157" s="33">
        <v>0</v>
      </c>
      <c r="U157" s="32" t="s">
        <v>645</v>
      </c>
      <c r="V157" s="32" t="s">
        <v>999</v>
      </c>
      <c r="W157" s="30">
        <f>IF(OR(LEFT(I157)="7",LEFT(I157,1)="8"),VALUE(RIGHT(I157,3)),VALUE(RIGHT(I157,4)))</f>
        <v>247</v>
      </c>
      <c r="X157" s="35"/>
    </row>
    <row r="158" spans="1:24" s="36" customFormat="1" ht="138" customHeight="1">
      <c r="A158" s="26">
        <v>9</v>
      </c>
      <c r="B158" s="27" t="s">
        <v>628</v>
      </c>
      <c r="C158" s="27" t="s">
        <v>98</v>
      </c>
      <c r="D158" s="27" t="s">
        <v>754</v>
      </c>
      <c r="E158" s="28">
        <v>1</v>
      </c>
      <c r="F158" s="29" t="s">
        <v>390</v>
      </c>
      <c r="G158" s="30" t="s">
        <v>391</v>
      </c>
      <c r="H158" s="30" t="s">
        <v>585</v>
      </c>
      <c r="I158" s="31" t="s">
        <v>586</v>
      </c>
      <c r="J158" s="32" t="s">
        <v>1070</v>
      </c>
      <c r="K158" s="32" t="s">
        <v>1071</v>
      </c>
      <c r="L158" s="32" t="s">
        <v>668</v>
      </c>
      <c r="M158" s="32" t="s">
        <v>396</v>
      </c>
      <c r="N158" s="32" t="s">
        <v>632</v>
      </c>
      <c r="O158" s="33">
        <v>0</v>
      </c>
      <c r="P158" s="33">
        <v>0</v>
      </c>
      <c r="Q158" s="33">
        <v>0</v>
      </c>
      <c r="R158" s="33">
        <v>0</v>
      </c>
      <c r="S158" s="34" t="s">
        <v>1483</v>
      </c>
      <c r="T158" s="33">
        <v>0</v>
      </c>
      <c r="U158" s="32" t="s">
        <v>645</v>
      </c>
      <c r="V158" s="32" t="s">
        <v>1484</v>
      </c>
      <c r="W158" s="30">
        <f>IF(OR(LEFT(I158)="7",LEFT(I158,1)="8"),VALUE(RIGHT(I158,3)),VALUE(RIGHT(I158,4)))</f>
        <v>252</v>
      </c>
      <c r="X158" s="35"/>
    </row>
    <row r="159" spans="1:24" s="36" customFormat="1" ht="168.75" customHeight="1">
      <c r="A159" s="26">
        <v>9</v>
      </c>
      <c r="B159" s="27" t="s">
        <v>628</v>
      </c>
      <c r="C159" s="27" t="s">
        <v>98</v>
      </c>
      <c r="D159" s="27" t="s">
        <v>754</v>
      </c>
      <c r="E159" s="28">
        <v>1</v>
      </c>
      <c r="F159" s="29" t="s">
        <v>390</v>
      </c>
      <c r="G159" s="30" t="s">
        <v>391</v>
      </c>
      <c r="H159" s="30" t="s">
        <v>328</v>
      </c>
      <c r="I159" s="31" t="s">
        <v>579</v>
      </c>
      <c r="J159" s="32" t="s">
        <v>938</v>
      </c>
      <c r="K159" s="32" t="s">
        <v>3</v>
      </c>
      <c r="L159" s="32" t="s">
        <v>668</v>
      </c>
      <c r="M159" s="32" t="s">
        <v>608</v>
      </c>
      <c r="N159" s="32" t="s">
        <v>632</v>
      </c>
      <c r="O159" s="33">
        <v>0</v>
      </c>
      <c r="P159" s="33">
        <v>0</v>
      </c>
      <c r="Q159" s="33">
        <v>0</v>
      </c>
      <c r="R159" s="33">
        <v>0</v>
      </c>
      <c r="S159" s="34" t="s">
        <v>1400</v>
      </c>
      <c r="T159" s="33">
        <v>0</v>
      </c>
      <c r="U159" s="32" t="s">
        <v>645</v>
      </c>
      <c r="V159" s="32" t="s">
        <v>1485</v>
      </c>
      <c r="W159" s="30">
        <f>IF(OR(LEFT(I159)="7",LEFT(I159,1)="8"),VALUE(RIGHT(I159,3)),VALUE(RIGHT(I159,4)))</f>
        <v>320</v>
      </c>
      <c r="X159" s="35"/>
    </row>
    <row r="160" spans="1:24" s="36" customFormat="1" ht="108">
      <c r="A160" s="26">
        <v>9</v>
      </c>
      <c r="B160" s="27" t="s">
        <v>628</v>
      </c>
      <c r="C160" s="27" t="s">
        <v>98</v>
      </c>
      <c r="D160" s="27" t="s">
        <v>754</v>
      </c>
      <c r="E160" s="28">
        <v>1</v>
      </c>
      <c r="F160" s="29" t="s">
        <v>390</v>
      </c>
      <c r="G160" s="30" t="s">
        <v>391</v>
      </c>
      <c r="H160" s="30" t="s">
        <v>327</v>
      </c>
      <c r="I160" s="31">
        <v>700009213341</v>
      </c>
      <c r="J160" s="32" t="s">
        <v>1</v>
      </c>
      <c r="K160" s="32" t="s">
        <v>2</v>
      </c>
      <c r="L160" s="32" t="s">
        <v>668</v>
      </c>
      <c r="M160" s="32" t="s">
        <v>608</v>
      </c>
      <c r="N160" s="32" t="s">
        <v>632</v>
      </c>
      <c r="O160" s="33">
        <v>0</v>
      </c>
      <c r="P160" s="33">
        <v>0</v>
      </c>
      <c r="Q160" s="33">
        <v>0</v>
      </c>
      <c r="R160" s="33">
        <v>0</v>
      </c>
      <c r="S160" s="34" t="s">
        <v>1401</v>
      </c>
      <c r="T160" s="33">
        <v>0</v>
      </c>
      <c r="U160" s="32" t="s">
        <v>645</v>
      </c>
      <c r="V160" s="32" t="s">
        <v>1486</v>
      </c>
      <c r="W160" s="30">
        <f>IF(OR(LEFT(I160)="7",LEFT(I160,1)="8"),VALUE(RIGHT(I160,3)),VALUE(RIGHT(I160,4)))</f>
        <v>341</v>
      </c>
      <c r="X160" s="35"/>
    </row>
    <row r="161" spans="1:23" s="61" customFormat="1" ht="12" outlineLevel="3">
      <c r="A161" s="42"/>
      <c r="B161" s="83" t="s">
        <v>655</v>
      </c>
      <c r="C161" s="84"/>
      <c r="D161" s="84"/>
      <c r="E161" s="43">
        <f>SUBTOTAL(9,E164:E176)</f>
        <v>10</v>
      </c>
      <c r="F161" s="44"/>
      <c r="G161" s="44"/>
      <c r="H161" s="44"/>
      <c r="I161" s="45"/>
      <c r="J161" s="44"/>
      <c r="K161" s="44"/>
      <c r="L161" s="44"/>
      <c r="M161" s="44"/>
      <c r="N161" s="44"/>
      <c r="O161" s="46"/>
      <c r="P161" s="47"/>
      <c r="Q161" s="47"/>
      <c r="R161" s="47"/>
      <c r="S161" s="66"/>
      <c r="T161" s="47"/>
      <c r="U161" s="44"/>
      <c r="V161" s="48"/>
      <c r="W161" s="60"/>
    </row>
    <row r="162" spans="1:23" s="59" customFormat="1" ht="12" outlineLevel="1">
      <c r="A162" s="57"/>
      <c r="B162" s="85" t="s">
        <v>651</v>
      </c>
      <c r="C162" s="86" t="s">
        <v>649</v>
      </c>
      <c r="D162" s="86"/>
      <c r="E162" s="37">
        <f>SUBTOTAL(9,E164:E173)</f>
        <v>9</v>
      </c>
      <c r="F162" s="38"/>
      <c r="G162" s="38"/>
      <c r="H162" s="38"/>
      <c r="I162" s="39"/>
      <c r="J162" s="38"/>
      <c r="K162" s="38"/>
      <c r="L162" s="38"/>
      <c r="M162" s="38"/>
      <c r="N162" s="38"/>
      <c r="O162" s="40"/>
      <c r="P162" s="40"/>
      <c r="Q162" s="40"/>
      <c r="R162" s="40"/>
      <c r="S162" s="71"/>
      <c r="T162" s="40"/>
      <c r="U162" s="38"/>
      <c r="V162" s="41"/>
      <c r="W162" s="58"/>
    </row>
    <row r="163" spans="1:23" s="56" customFormat="1" ht="12" outlineLevel="2">
      <c r="A163" s="54"/>
      <c r="B163" s="87" t="s">
        <v>263</v>
      </c>
      <c r="C163" s="88"/>
      <c r="D163" s="88"/>
      <c r="E163" s="49">
        <f>SUBTOTAL(9,E164:E171)</f>
        <v>8</v>
      </c>
      <c r="F163" s="50"/>
      <c r="G163" s="50"/>
      <c r="H163" s="50"/>
      <c r="I163" s="51"/>
      <c r="J163" s="50"/>
      <c r="K163" s="50"/>
      <c r="L163" s="50"/>
      <c r="M163" s="50"/>
      <c r="N163" s="50"/>
      <c r="O163" s="52"/>
      <c r="P163" s="52"/>
      <c r="Q163" s="52"/>
      <c r="R163" s="52"/>
      <c r="S163" s="72"/>
      <c r="T163" s="52"/>
      <c r="U163" s="50"/>
      <c r="V163" s="53"/>
      <c r="W163" s="55"/>
    </row>
    <row r="164" spans="1:24" s="36" customFormat="1" ht="184.5" customHeight="1">
      <c r="A164" s="26">
        <v>10</v>
      </c>
      <c r="B164" s="27" t="s">
        <v>655</v>
      </c>
      <c r="C164" s="27" t="s">
        <v>98</v>
      </c>
      <c r="D164" s="27" t="s">
        <v>188</v>
      </c>
      <c r="E164" s="28">
        <v>1</v>
      </c>
      <c r="F164" s="29">
        <v>417</v>
      </c>
      <c r="G164" s="30" t="s">
        <v>1153</v>
      </c>
      <c r="H164" s="30" t="s">
        <v>489</v>
      </c>
      <c r="I164" s="31">
        <v>20091021301506</v>
      </c>
      <c r="J164" s="32" t="s">
        <v>1154</v>
      </c>
      <c r="K164" s="32" t="s">
        <v>1155</v>
      </c>
      <c r="L164" s="32" t="s">
        <v>223</v>
      </c>
      <c r="M164" s="32" t="s">
        <v>224</v>
      </c>
      <c r="N164" s="32" t="s">
        <v>637</v>
      </c>
      <c r="O164" s="33">
        <v>1066959687.79</v>
      </c>
      <c r="P164" s="33">
        <v>1945309.81</v>
      </c>
      <c r="Q164" s="33">
        <v>84732777.8</v>
      </c>
      <c r="R164" s="33">
        <v>33500650.94</v>
      </c>
      <c r="S164" s="34" t="s">
        <v>1703</v>
      </c>
      <c r="T164" s="33">
        <v>1120137124.46</v>
      </c>
      <c r="U164" s="32" t="s">
        <v>226</v>
      </c>
      <c r="V164" s="32" t="s">
        <v>1000</v>
      </c>
      <c r="W164" s="30">
        <f aca="true" t="shared" si="4" ref="W164:W171">IF(OR(LEFT(I164)="7",LEFT(I164,1)="8"),VALUE(RIGHT(I164,3)),VALUE(RIGHT(I164,4)))</f>
        <v>1506</v>
      </c>
      <c r="X164" s="35"/>
    </row>
    <row r="165" spans="1:24" s="36" customFormat="1" ht="140.25" customHeight="1">
      <c r="A165" s="26">
        <v>10</v>
      </c>
      <c r="B165" s="27" t="s">
        <v>655</v>
      </c>
      <c r="C165" s="27" t="s">
        <v>98</v>
      </c>
      <c r="D165" s="27" t="s">
        <v>188</v>
      </c>
      <c r="E165" s="28">
        <v>1</v>
      </c>
      <c r="F165" s="29" t="s">
        <v>543</v>
      </c>
      <c r="G165" s="30" t="s">
        <v>1113</v>
      </c>
      <c r="H165" s="30" t="s">
        <v>489</v>
      </c>
      <c r="I165" s="31">
        <v>700010210258</v>
      </c>
      <c r="J165" s="32" t="s">
        <v>502</v>
      </c>
      <c r="K165" s="32" t="s">
        <v>364</v>
      </c>
      <c r="L165" s="32" t="s">
        <v>668</v>
      </c>
      <c r="M165" s="32" t="s">
        <v>609</v>
      </c>
      <c r="N165" s="32" t="s">
        <v>225</v>
      </c>
      <c r="O165" s="33">
        <v>172280820</v>
      </c>
      <c r="P165" s="33">
        <v>0</v>
      </c>
      <c r="Q165" s="33">
        <v>4364080</v>
      </c>
      <c r="R165" s="33">
        <v>15331378</v>
      </c>
      <c r="S165" s="34" t="s">
        <v>1704</v>
      </c>
      <c r="T165" s="33">
        <v>161313522</v>
      </c>
      <c r="U165" s="32" t="s">
        <v>226</v>
      </c>
      <c r="V165" s="32" t="s">
        <v>1705</v>
      </c>
      <c r="W165" s="30">
        <f t="shared" si="4"/>
        <v>258</v>
      </c>
      <c r="X165" s="35"/>
    </row>
    <row r="166" spans="1:24" s="36" customFormat="1" ht="181.5" customHeight="1">
      <c r="A166" s="26">
        <v>10</v>
      </c>
      <c r="B166" s="27" t="s">
        <v>655</v>
      </c>
      <c r="C166" s="27" t="s">
        <v>98</v>
      </c>
      <c r="D166" s="27" t="s">
        <v>188</v>
      </c>
      <c r="E166" s="28">
        <v>1</v>
      </c>
      <c r="F166" s="29" t="s">
        <v>543</v>
      </c>
      <c r="G166" s="30" t="s">
        <v>1113</v>
      </c>
      <c r="H166" s="30" t="s">
        <v>489</v>
      </c>
      <c r="I166" s="31">
        <v>20091021101504</v>
      </c>
      <c r="J166" s="32" t="s">
        <v>1283</v>
      </c>
      <c r="K166" s="32" t="s">
        <v>1284</v>
      </c>
      <c r="L166" s="32" t="s">
        <v>223</v>
      </c>
      <c r="M166" s="32" t="s">
        <v>367</v>
      </c>
      <c r="N166" s="32" t="s">
        <v>637</v>
      </c>
      <c r="O166" s="33">
        <v>400997166.74</v>
      </c>
      <c r="P166" s="33">
        <v>3100904256.8</v>
      </c>
      <c r="Q166" s="33">
        <v>569111586.17</v>
      </c>
      <c r="R166" s="33">
        <v>4016839474.18</v>
      </c>
      <c r="S166" s="34" t="s">
        <v>1706</v>
      </c>
      <c r="T166" s="33">
        <v>54173535.53</v>
      </c>
      <c r="U166" s="32" t="s">
        <v>226</v>
      </c>
      <c r="V166" s="32" t="s">
        <v>1566</v>
      </c>
      <c r="W166" s="30">
        <f t="shared" si="4"/>
        <v>1504</v>
      </c>
      <c r="X166" s="35"/>
    </row>
    <row r="167" spans="1:24" s="36" customFormat="1" ht="153.75" customHeight="1">
      <c r="A167" s="26">
        <v>10</v>
      </c>
      <c r="B167" s="27" t="s">
        <v>655</v>
      </c>
      <c r="C167" s="27" t="s">
        <v>98</v>
      </c>
      <c r="D167" s="27" t="s">
        <v>188</v>
      </c>
      <c r="E167" s="28">
        <v>1</v>
      </c>
      <c r="F167" s="29" t="s">
        <v>809</v>
      </c>
      <c r="G167" s="30" t="s">
        <v>810</v>
      </c>
      <c r="H167" s="30" t="s">
        <v>810</v>
      </c>
      <c r="I167" s="31" t="s">
        <v>602</v>
      </c>
      <c r="J167" s="32" t="s">
        <v>201</v>
      </c>
      <c r="K167" s="32" t="s">
        <v>771</v>
      </c>
      <c r="L167" s="32" t="s">
        <v>668</v>
      </c>
      <c r="M167" s="32" t="s">
        <v>610</v>
      </c>
      <c r="N167" s="32" t="s">
        <v>753</v>
      </c>
      <c r="O167" s="33">
        <v>412722416.76</v>
      </c>
      <c r="P167" s="33">
        <v>0</v>
      </c>
      <c r="Q167" s="33">
        <v>33678088.68</v>
      </c>
      <c r="R167" s="33">
        <v>165958634.25</v>
      </c>
      <c r="S167" s="34" t="s">
        <v>1402</v>
      </c>
      <c r="T167" s="33">
        <v>280441871.19</v>
      </c>
      <c r="U167" s="32" t="s">
        <v>645</v>
      </c>
      <c r="V167" s="32" t="s">
        <v>956</v>
      </c>
      <c r="W167" s="30">
        <f t="shared" si="4"/>
        <v>1422</v>
      </c>
      <c r="X167" s="35"/>
    </row>
    <row r="168" spans="1:24" s="36" customFormat="1" ht="176.25" customHeight="1">
      <c r="A168" s="26">
        <v>10</v>
      </c>
      <c r="B168" s="27" t="s">
        <v>655</v>
      </c>
      <c r="C168" s="27" t="s">
        <v>98</v>
      </c>
      <c r="D168" s="27" t="s">
        <v>188</v>
      </c>
      <c r="E168" s="28">
        <v>1</v>
      </c>
      <c r="F168" s="29" t="s">
        <v>603</v>
      </c>
      <c r="G168" s="30" t="s">
        <v>604</v>
      </c>
      <c r="H168" s="30" t="s">
        <v>604</v>
      </c>
      <c r="I168" s="31" t="s">
        <v>1019</v>
      </c>
      <c r="J168" s="32" t="s">
        <v>1020</v>
      </c>
      <c r="K168" s="32" t="s">
        <v>1021</v>
      </c>
      <c r="L168" s="32" t="s">
        <v>668</v>
      </c>
      <c r="M168" s="32" t="s">
        <v>608</v>
      </c>
      <c r="N168" s="32" t="s">
        <v>330</v>
      </c>
      <c r="O168" s="33">
        <v>29310333.59</v>
      </c>
      <c r="P168" s="33">
        <v>11089233.4</v>
      </c>
      <c r="Q168" s="33">
        <v>1383937.93</v>
      </c>
      <c r="R168" s="33">
        <v>4054534.06</v>
      </c>
      <c r="S168" s="34" t="s">
        <v>1709</v>
      </c>
      <c r="T168" s="33">
        <v>37728970.86</v>
      </c>
      <c r="U168" s="32" t="s">
        <v>226</v>
      </c>
      <c r="V168" s="32" t="s">
        <v>1127</v>
      </c>
      <c r="W168" s="30">
        <f t="shared" si="4"/>
        <v>1558</v>
      </c>
      <c r="X168" s="35"/>
    </row>
    <row r="169" spans="1:24" s="36" customFormat="1" ht="201.75" customHeight="1">
      <c r="A169" s="26">
        <v>10</v>
      </c>
      <c r="B169" s="27" t="s">
        <v>655</v>
      </c>
      <c r="C169" s="27" t="s">
        <v>98</v>
      </c>
      <c r="D169" s="27" t="s">
        <v>188</v>
      </c>
      <c r="E169" s="28">
        <v>1</v>
      </c>
      <c r="F169" s="29" t="s">
        <v>603</v>
      </c>
      <c r="G169" s="30" t="s">
        <v>604</v>
      </c>
      <c r="H169" s="30" t="s">
        <v>604</v>
      </c>
      <c r="I169" s="31" t="s">
        <v>605</v>
      </c>
      <c r="J169" s="32" t="s">
        <v>1124</v>
      </c>
      <c r="K169" s="32" t="s">
        <v>606</v>
      </c>
      <c r="L169" s="32" t="s">
        <v>668</v>
      </c>
      <c r="M169" s="32" t="s">
        <v>608</v>
      </c>
      <c r="N169" s="32" t="s">
        <v>753</v>
      </c>
      <c r="O169" s="33">
        <v>57031410.04</v>
      </c>
      <c r="P169" s="33">
        <v>3714620.68</v>
      </c>
      <c r="Q169" s="33">
        <v>1698078.72</v>
      </c>
      <c r="R169" s="33">
        <v>18003448.43</v>
      </c>
      <c r="S169" s="34" t="s">
        <v>1707</v>
      </c>
      <c r="T169" s="33">
        <v>44440661.01</v>
      </c>
      <c r="U169" s="32" t="s">
        <v>226</v>
      </c>
      <c r="V169" s="32" t="s">
        <v>1125</v>
      </c>
      <c r="W169" s="30">
        <f t="shared" si="4"/>
        <v>733</v>
      </c>
      <c r="X169" s="35"/>
    </row>
    <row r="170" spans="1:24" s="36" customFormat="1" ht="186" customHeight="1">
      <c r="A170" s="26">
        <v>10</v>
      </c>
      <c r="B170" s="27" t="s">
        <v>655</v>
      </c>
      <c r="C170" s="27" t="s">
        <v>98</v>
      </c>
      <c r="D170" s="27" t="s">
        <v>188</v>
      </c>
      <c r="E170" s="28">
        <v>1</v>
      </c>
      <c r="F170" s="29" t="s">
        <v>603</v>
      </c>
      <c r="G170" s="30" t="s">
        <v>604</v>
      </c>
      <c r="H170" s="30" t="s">
        <v>604</v>
      </c>
      <c r="I170" s="31" t="s">
        <v>607</v>
      </c>
      <c r="J170" s="32" t="s">
        <v>7</v>
      </c>
      <c r="K170" s="32" t="s">
        <v>606</v>
      </c>
      <c r="L170" s="32" t="s">
        <v>668</v>
      </c>
      <c r="M170" s="32" t="s">
        <v>608</v>
      </c>
      <c r="N170" s="32" t="s">
        <v>753</v>
      </c>
      <c r="O170" s="33">
        <v>1196732.73</v>
      </c>
      <c r="P170" s="33">
        <v>211913.87</v>
      </c>
      <c r="Q170" s="33">
        <v>21378.04</v>
      </c>
      <c r="R170" s="33">
        <v>375426.01</v>
      </c>
      <c r="S170" s="34" t="s">
        <v>1708</v>
      </c>
      <c r="T170" s="33">
        <v>1054598.63</v>
      </c>
      <c r="U170" s="32" t="s">
        <v>226</v>
      </c>
      <c r="V170" s="32" t="s">
        <v>1126</v>
      </c>
      <c r="W170" s="30">
        <f t="shared" si="4"/>
        <v>734</v>
      </c>
      <c r="X170" s="35"/>
    </row>
    <row r="171" spans="1:24" s="36" customFormat="1" ht="322.5" customHeight="1">
      <c r="A171" s="26">
        <v>10</v>
      </c>
      <c r="B171" s="27" t="s">
        <v>655</v>
      </c>
      <c r="C171" s="27" t="s">
        <v>98</v>
      </c>
      <c r="D171" s="27" t="s">
        <v>188</v>
      </c>
      <c r="E171" s="28">
        <v>1</v>
      </c>
      <c r="F171" s="29" t="s">
        <v>909</v>
      </c>
      <c r="G171" s="30" t="s">
        <v>910</v>
      </c>
      <c r="H171" s="30" t="s">
        <v>549</v>
      </c>
      <c r="I171" s="31" t="s">
        <v>47</v>
      </c>
      <c r="J171" s="32" t="s">
        <v>933</v>
      </c>
      <c r="K171" s="32" t="s">
        <v>934</v>
      </c>
      <c r="L171" s="32" t="s">
        <v>223</v>
      </c>
      <c r="M171" s="32" t="s">
        <v>553</v>
      </c>
      <c r="N171" s="32" t="s">
        <v>225</v>
      </c>
      <c r="O171" s="33">
        <v>3628137</v>
      </c>
      <c r="P171" s="33">
        <v>0</v>
      </c>
      <c r="Q171" s="33">
        <v>251078.12</v>
      </c>
      <c r="R171" s="33">
        <v>647552.89</v>
      </c>
      <c r="S171" s="34" t="s">
        <v>1487</v>
      </c>
      <c r="T171" s="33">
        <v>3231662.23</v>
      </c>
      <c r="U171" s="32" t="s">
        <v>226</v>
      </c>
      <c r="V171" s="32" t="s">
        <v>957</v>
      </c>
      <c r="W171" s="30">
        <f t="shared" si="4"/>
        <v>1324</v>
      </c>
      <c r="X171" s="35"/>
    </row>
    <row r="172" spans="1:23" s="56" customFormat="1" ht="12" outlineLevel="2">
      <c r="A172" s="54"/>
      <c r="B172" s="87" t="s">
        <v>266</v>
      </c>
      <c r="C172" s="88"/>
      <c r="D172" s="88"/>
      <c r="E172" s="49">
        <f>SUBTOTAL(9,E173:E173)</f>
        <v>1</v>
      </c>
      <c r="F172" s="50"/>
      <c r="G172" s="50"/>
      <c r="H172" s="50"/>
      <c r="I172" s="51"/>
      <c r="J172" s="50"/>
      <c r="K172" s="50"/>
      <c r="L172" s="50"/>
      <c r="M172" s="50"/>
      <c r="N172" s="50"/>
      <c r="O172" s="52"/>
      <c r="P172" s="52"/>
      <c r="Q172" s="52"/>
      <c r="R172" s="52"/>
      <c r="S172" s="72"/>
      <c r="T172" s="52"/>
      <c r="U172" s="50"/>
      <c r="V172" s="53"/>
      <c r="W172" s="55"/>
    </row>
    <row r="173" spans="1:24" s="36" customFormat="1" ht="147.75" customHeight="1">
      <c r="A173" s="26">
        <v>10</v>
      </c>
      <c r="B173" s="27" t="s">
        <v>655</v>
      </c>
      <c r="C173" s="27" t="s">
        <v>98</v>
      </c>
      <c r="D173" s="27" t="s">
        <v>754</v>
      </c>
      <c r="E173" s="28">
        <v>1</v>
      </c>
      <c r="F173" s="29" t="s">
        <v>809</v>
      </c>
      <c r="G173" s="30" t="s">
        <v>810</v>
      </c>
      <c r="H173" s="30" t="s">
        <v>810</v>
      </c>
      <c r="I173" s="31" t="s">
        <v>104</v>
      </c>
      <c r="J173" s="32" t="s">
        <v>202</v>
      </c>
      <c r="K173" s="32" t="s">
        <v>772</v>
      </c>
      <c r="L173" s="32" t="s">
        <v>668</v>
      </c>
      <c r="M173" s="32" t="s">
        <v>610</v>
      </c>
      <c r="N173" s="32" t="s">
        <v>753</v>
      </c>
      <c r="O173" s="33">
        <v>28480.13</v>
      </c>
      <c r="P173" s="33">
        <v>30733.33</v>
      </c>
      <c r="Q173" s="33">
        <v>891.14</v>
      </c>
      <c r="R173" s="33">
        <v>60104.6</v>
      </c>
      <c r="S173" s="34" t="s">
        <v>1488</v>
      </c>
      <c r="T173" s="33">
        <v>0</v>
      </c>
      <c r="U173" s="32" t="s">
        <v>645</v>
      </c>
      <c r="V173" s="32" t="s">
        <v>958</v>
      </c>
      <c r="W173" s="30">
        <f>IF(OR(LEFT(I173)="7",LEFT(I173,1)="8"),VALUE(RIGHT(I173,3)),VALUE(RIGHT(I173,4)))</f>
        <v>1416</v>
      </c>
      <c r="X173" s="35"/>
    </row>
    <row r="174" spans="1:23" s="59" customFormat="1" ht="12" outlineLevel="1">
      <c r="A174" s="57"/>
      <c r="B174" s="85" t="s">
        <v>162</v>
      </c>
      <c r="C174" s="86" t="s">
        <v>649</v>
      </c>
      <c r="D174" s="86"/>
      <c r="E174" s="37">
        <f>SUBTOTAL(9,E176)</f>
        <v>1</v>
      </c>
      <c r="F174" s="38"/>
      <c r="G174" s="38"/>
      <c r="H174" s="38"/>
      <c r="I174" s="39"/>
      <c r="J174" s="38"/>
      <c r="K174" s="38"/>
      <c r="L174" s="38"/>
      <c r="M174" s="38"/>
      <c r="N174" s="38"/>
      <c r="O174" s="40"/>
      <c r="P174" s="40"/>
      <c r="Q174" s="40"/>
      <c r="R174" s="40"/>
      <c r="S174" s="71"/>
      <c r="T174" s="40"/>
      <c r="U174" s="38"/>
      <c r="V174" s="41"/>
      <c r="W174" s="58"/>
    </row>
    <row r="175" spans="1:23" s="56" customFormat="1" ht="12" outlineLevel="2">
      <c r="A175" s="54"/>
      <c r="B175" s="87" t="s">
        <v>263</v>
      </c>
      <c r="C175" s="88"/>
      <c r="D175" s="88"/>
      <c r="E175" s="49">
        <f>SUBTOTAL(9,E176)</f>
        <v>1</v>
      </c>
      <c r="F175" s="50"/>
      <c r="G175" s="50"/>
      <c r="H175" s="50"/>
      <c r="I175" s="51"/>
      <c r="J175" s="50"/>
      <c r="K175" s="50"/>
      <c r="L175" s="50"/>
      <c r="M175" s="50"/>
      <c r="N175" s="50"/>
      <c r="O175" s="52"/>
      <c r="P175" s="52"/>
      <c r="Q175" s="52"/>
      <c r="R175" s="52"/>
      <c r="S175" s="72"/>
      <c r="T175" s="52"/>
      <c r="U175" s="50"/>
      <c r="V175" s="53"/>
      <c r="W175" s="55"/>
    </row>
    <row r="176" spans="1:24" s="36" customFormat="1" ht="159" customHeight="1">
      <c r="A176" s="26">
        <v>10</v>
      </c>
      <c r="B176" s="27" t="s">
        <v>655</v>
      </c>
      <c r="C176" s="27" t="s">
        <v>64</v>
      </c>
      <c r="D176" s="27" t="s">
        <v>188</v>
      </c>
      <c r="E176" s="28">
        <v>1</v>
      </c>
      <c r="F176" s="29" t="s">
        <v>909</v>
      </c>
      <c r="G176" s="30" t="s">
        <v>910</v>
      </c>
      <c r="H176" s="30" t="s">
        <v>910</v>
      </c>
      <c r="I176" s="31" t="s">
        <v>911</v>
      </c>
      <c r="J176" s="32" t="s">
        <v>912</v>
      </c>
      <c r="K176" s="32" t="s">
        <v>913</v>
      </c>
      <c r="L176" s="32" t="s">
        <v>223</v>
      </c>
      <c r="M176" s="32" t="s">
        <v>553</v>
      </c>
      <c r="N176" s="32" t="s">
        <v>637</v>
      </c>
      <c r="O176" s="33">
        <v>60387572.51</v>
      </c>
      <c r="P176" s="33">
        <v>0</v>
      </c>
      <c r="Q176" s="33">
        <v>3195069.97</v>
      </c>
      <c r="R176" s="33">
        <v>22516788.44</v>
      </c>
      <c r="S176" s="34" t="s">
        <v>1489</v>
      </c>
      <c r="T176" s="33">
        <v>41065854.04</v>
      </c>
      <c r="U176" s="32" t="s">
        <v>226</v>
      </c>
      <c r="V176" s="32" t="s">
        <v>1490</v>
      </c>
      <c r="W176" s="30">
        <f>IF(OR(LEFT(I176)="7",LEFT(I176,1)="8"),VALUE(RIGHT(I176,3)),VALUE(RIGHT(I176,4)))</f>
        <v>1542</v>
      </c>
      <c r="X176" s="35"/>
    </row>
    <row r="177" spans="1:23" s="61" customFormat="1" ht="12" outlineLevel="3">
      <c r="A177" s="42"/>
      <c r="B177" s="83" t="s">
        <v>744</v>
      </c>
      <c r="C177" s="84"/>
      <c r="D177" s="84"/>
      <c r="E177" s="43">
        <f>SUBTOTAL(9,E180:E212)</f>
        <v>27</v>
      </c>
      <c r="F177" s="44"/>
      <c r="G177" s="44"/>
      <c r="H177" s="44"/>
      <c r="I177" s="45"/>
      <c r="J177" s="44"/>
      <c r="K177" s="44"/>
      <c r="L177" s="44"/>
      <c r="M177" s="44"/>
      <c r="N177" s="44"/>
      <c r="O177" s="46"/>
      <c r="P177" s="47"/>
      <c r="Q177" s="47"/>
      <c r="R177" s="47"/>
      <c r="S177" s="66"/>
      <c r="T177" s="47"/>
      <c r="U177" s="44"/>
      <c r="V177" s="48"/>
      <c r="W177" s="60"/>
    </row>
    <row r="178" spans="1:23" s="59" customFormat="1" ht="12" outlineLevel="1">
      <c r="A178" s="57"/>
      <c r="B178" s="85" t="s">
        <v>651</v>
      </c>
      <c r="C178" s="86" t="s">
        <v>649</v>
      </c>
      <c r="D178" s="86"/>
      <c r="E178" s="37">
        <f>SUBTOTAL(9,E180:E204)</f>
        <v>23</v>
      </c>
      <c r="F178" s="38"/>
      <c r="G178" s="38"/>
      <c r="H178" s="38"/>
      <c r="I178" s="39"/>
      <c r="J178" s="38"/>
      <c r="K178" s="38"/>
      <c r="L178" s="38"/>
      <c r="M178" s="38"/>
      <c r="N178" s="38"/>
      <c r="O178" s="40"/>
      <c r="P178" s="40"/>
      <c r="Q178" s="40"/>
      <c r="R178" s="40"/>
      <c r="S178" s="71"/>
      <c r="T178" s="40"/>
      <c r="U178" s="38"/>
      <c r="V178" s="41"/>
      <c r="W178" s="58"/>
    </row>
    <row r="179" spans="1:23" s="56" customFormat="1" ht="12" outlineLevel="2">
      <c r="A179" s="54"/>
      <c r="B179" s="87" t="s">
        <v>263</v>
      </c>
      <c r="C179" s="88"/>
      <c r="D179" s="88"/>
      <c r="E179" s="49">
        <f>SUBTOTAL(9,E180:E196)</f>
        <v>17</v>
      </c>
      <c r="F179" s="50"/>
      <c r="G179" s="50"/>
      <c r="H179" s="50"/>
      <c r="I179" s="51"/>
      <c r="J179" s="50"/>
      <c r="K179" s="50"/>
      <c r="L179" s="50"/>
      <c r="M179" s="50"/>
      <c r="N179" s="50"/>
      <c r="O179" s="52"/>
      <c r="P179" s="52"/>
      <c r="Q179" s="52"/>
      <c r="R179" s="52"/>
      <c r="S179" s="72"/>
      <c r="T179" s="52"/>
      <c r="U179" s="50"/>
      <c r="V179" s="53"/>
      <c r="W179" s="55"/>
    </row>
    <row r="180" spans="1:24" s="36" customFormat="1" ht="132.75" customHeight="1">
      <c r="A180" s="26">
        <v>11</v>
      </c>
      <c r="B180" s="27" t="s">
        <v>744</v>
      </c>
      <c r="C180" s="27" t="s">
        <v>98</v>
      </c>
      <c r="D180" s="27" t="s">
        <v>188</v>
      </c>
      <c r="E180" s="28">
        <v>1</v>
      </c>
      <c r="F180" s="29">
        <v>112</v>
      </c>
      <c r="G180" s="30" t="s">
        <v>745</v>
      </c>
      <c r="H180" s="30" t="s">
        <v>489</v>
      </c>
      <c r="I180" s="31">
        <v>700011112023</v>
      </c>
      <c r="J180" s="32" t="s">
        <v>778</v>
      </c>
      <c r="K180" s="32" t="s">
        <v>779</v>
      </c>
      <c r="L180" s="32" t="s">
        <v>223</v>
      </c>
      <c r="M180" s="32" t="s">
        <v>224</v>
      </c>
      <c r="N180" s="32" t="s">
        <v>637</v>
      </c>
      <c r="O180" s="33">
        <v>6449359.71</v>
      </c>
      <c r="P180" s="33">
        <v>85417.27</v>
      </c>
      <c r="Q180" s="33">
        <v>227172.86</v>
      </c>
      <c r="R180" s="33">
        <v>91040.13</v>
      </c>
      <c r="S180" s="34" t="s">
        <v>1491</v>
      </c>
      <c r="T180" s="33">
        <v>6529421.75</v>
      </c>
      <c r="U180" s="32" t="s">
        <v>645</v>
      </c>
      <c r="V180" s="32" t="s">
        <v>1710</v>
      </c>
      <c r="W180" s="30">
        <f aca="true" t="shared" si="5" ref="W180:W196">IF(OR(LEFT(I180)="7",LEFT(I180,1)="8"),VALUE(RIGHT(I180,3)),VALUE(RIGHT(I180,4)))</f>
        <v>23</v>
      </c>
      <c r="X180" s="35"/>
    </row>
    <row r="181" spans="1:24" s="36" customFormat="1" ht="181.5" customHeight="1">
      <c r="A181" s="26">
        <v>11</v>
      </c>
      <c r="B181" s="27" t="s">
        <v>744</v>
      </c>
      <c r="C181" s="27" t="s">
        <v>98</v>
      </c>
      <c r="D181" s="27" t="s">
        <v>188</v>
      </c>
      <c r="E181" s="28">
        <v>1</v>
      </c>
      <c r="F181" s="29">
        <v>112</v>
      </c>
      <c r="G181" s="30" t="s">
        <v>745</v>
      </c>
      <c r="H181" s="30" t="s">
        <v>489</v>
      </c>
      <c r="I181" s="31">
        <v>700011200225</v>
      </c>
      <c r="J181" s="32" t="s">
        <v>746</v>
      </c>
      <c r="K181" s="32" t="s">
        <v>747</v>
      </c>
      <c r="L181" s="32" t="s">
        <v>668</v>
      </c>
      <c r="M181" s="32" t="s">
        <v>396</v>
      </c>
      <c r="N181" s="32" t="s">
        <v>637</v>
      </c>
      <c r="O181" s="33">
        <v>12266775.34</v>
      </c>
      <c r="P181" s="33">
        <v>2542246.56</v>
      </c>
      <c r="Q181" s="33">
        <v>91407.83</v>
      </c>
      <c r="R181" s="33">
        <v>1920273.42</v>
      </c>
      <c r="S181" s="34" t="s">
        <v>1567</v>
      </c>
      <c r="T181" s="33">
        <v>12980156</v>
      </c>
      <c r="U181" s="32" t="s">
        <v>645</v>
      </c>
      <c r="V181" s="32" t="s">
        <v>1711</v>
      </c>
      <c r="W181" s="30">
        <f t="shared" si="5"/>
        <v>225</v>
      </c>
      <c r="X181" s="35"/>
    </row>
    <row r="182" spans="1:24" s="36" customFormat="1" ht="258.75" customHeight="1">
      <c r="A182" s="26">
        <v>11</v>
      </c>
      <c r="B182" s="27" t="s">
        <v>744</v>
      </c>
      <c r="C182" s="27" t="s">
        <v>98</v>
      </c>
      <c r="D182" s="27" t="s">
        <v>188</v>
      </c>
      <c r="E182" s="28">
        <v>1</v>
      </c>
      <c r="F182" s="29">
        <v>310</v>
      </c>
      <c r="G182" s="30" t="s">
        <v>350</v>
      </c>
      <c r="H182" s="30" t="s">
        <v>489</v>
      </c>
      <c r="I182" s="31">
        <v>20141131001579</v>
      </c>
      <c r="J182" s="32" t="s">
        <v>1156</v>
      </c>
      <c r="K182" s="32" t="s">
        <v>1157</v>
      </c>
      <c r="L182" s="32" t="s">
        <v>223</v>
      </c>
      <c r="M182" s="32" t="s">
        <v>627</v>
      </c>
      <c r="N182" s="32" t="s">
        <v>637</v>
      </c>
      <c r="O182" s="33">
        <v>5166161047.72</v>
      </c>
      <c r="P182" s="33">
        <v>1956575525.36</v>
      </c>
      <c r="Q182" s="33">
        <v>329982783.7</v>
      </c>
      <c r="R182" s="33">
        <v>2298268016.06</v>
      </c>
      <c r="S182" s="34" t="s">
        <v>1712</v>
      </c>
      <c r="T182" s="33">
        <v>5154451340.72</v>
      </c>
      <c r="U182" s="32" t="s">
        <v>226</v>
      </c>
      <c r="V182" s="32" t="s">
        <v>1318</v>
      </c>
      <c r="W182" s="30">
        <f t="shared" si="5"/>
        <v>1579</v>
      </c>
      <c r="X182" s="35"/>
    </row>
    <row r="183" spans="1:24" s="36" customFormat="1" ht="183" customHeight="1">
      <c r="A183" s="26">
        <v>11</v>
      </c>
      <c r="B183" s="27" t="s">
        <v>744</v>
      </c>
      <c r="C183" s="27" t="s">
        <v>98</v>
      </c>
      <c r="D183" s="27" t="s">
        <v>188</v>
      </c>
      <c r="E183" s="28">
        <v>1</v>
      </c>
      <c r="F183" s="29">
        <v>310</v>
      </c>
      <c r="G183" s="30" t="s">
        <v>350</v>
      </c>
      <c r="H183" s="30" t="s">
        <v>489</v>
      </c>
      <c r="I183" s="31">
        <v>20011130001221</v>
      </c>
      <c r="J183" s="32" t="s">
        <v>351</v>
      </c>
      <c r="K183" s="32" t="s">
        <v>352</v>
      </c>
      <c r="L183" s="32" t="s">
        <v>668</v>
      </c>
      <c r="M183" s="32" t="s">
        <v>610</v>
      </c>
      <c r="N183" s="32" t="s">
        <v>637</v>
      </c>
      <c r="O183" s="33">
        <v>196822492.31</v>
      </c>
      <c r="P183" s="33">
        <v>7749280.74</v>
      </c>
      <c r="Q183" s="33">
        <v>8217361.97</v>
      </c>
      <c r="R183" s="33">
        <v>195724676.84</v>
      </c>
      <c r="S183" s="34" t="s">
        <v>1568</v>
      </c>
      <c r="T183" s="33">
        <v>17064458.18</v>
      </c>
      <c r="U183" s="32" t="s">
        <v>645</v>
      </c>
      <c r="V183" s="32" t="s">
        <v>1175</v>
      </c>
      <c r="W183" s="30">
        <f t="shared" si="5"/>
        <v>1221</v>
      </c>
      <c r="X183" s="35"/>
    </row>
    <row r="184" spans="1:24" s="36" customFormat="1" ht="273.75" customHeight="1">
      <c r="A184" s="26">
        <v>11</v>
      </c>
      <c r="B184" s="27" t="s">
        <v>744</v>
      </c>
      <c r="C184" s="27" t="s">
        <v>98</v>
      </c>
      <c r="D184" s="27" t="s">
        <v>188</v>
      </c>
      <c r="E184" s="28">
        <v>1</v>
      </c>
      <c r="F184" s="29">
        <v>511</v>
      </c>
      <c r="G184" s="30" t="s">
        <v>478</v>
      </c>
      <c r="H184" s="30" t="s">
        <v>489</v>
      </c>
      <c r="I184" s="31" t="s">
        <v>444</v>
      </c>
      <c r="J184" s="32" t="s">
        <v>445</v>
      </c>
      <c r="K184" s="32" t="s">
        <v>755</v>
      </c>
      <c r="L184" s="32" t="s">
        <v>668</v>
      </c>
      <c r="M184" s="32" t="s">
        <v>396</v>
      </c>
      <c r="N184" s="32" t="s">
        <v>637</v>
      </c>
      <c r="O184" s="33">
        <v>0</v>
      </c>
      <c r="P184" s="33">
        <v>0</v>
      </c>
      <c r="Q184" s="33">
        <v>0</v>
      </c>
      <c r="R184" s="33">
        <v>0</v>
      </c>
      <c r="S184" s="34" t="s">
        <v>1403</v>
      </c>
      <c r="T184" s="33">
        <v>0</v>
      </c>
      <c r="U184" s="32" t="s">
        <v>226</v>
      </c>
      <c r="V184" s="32" t="s">
        <v>1239</v>
      </c>
      <c r="W184" s="30">
        <f t="shared" si="5"/>
        <v>893</v>
      </c>
      <c r="X184" s="35"/>
    </row>
    <row r="185" spans="1:24" s="36" customFormat="1" ht="142.5" customHeight="1">
      <c r="A185" s="26">
        <v>11</v>
      </c>
      <c r="B185" s="27" t="s">
        <v>744</v>
      </c>
      <c r="C185" s="27" t="s">
        <v>98</v>
      </c>
      <c r="D185" s="27" t="s">
        <v>188</v>
      </c>
      <c r="E185" s="28">
        <v>1</v>
      </c>
      <c r="F185" s="29">
        <v>616</v>
      </c>
      <c r="G185" s="30" t="s">
        <v>353</v>
      </c>
      <c r="H185" s="30" t="s">
        <v>489</v>
      </c>
      <c r="I185" s="31">
        <v>20021151001232</v>
      </c>
      <c r="J185" s="32" t="s">
        <v>354</v>
      </c>
      <c r="K185" s="32" t="s">
        <v>355</v>
      </c>
      <c r="L185" s="32" t="s">
        <v>668</v>
      </c>
      <c r="M185" s="32" t="s">
        <v>477</v>
      </c>
      <c r="N185" s="32" t="s">
        <v>637</v>
      </c>
      <c r="O185" s="33">
        <v>178380013.99</v>
      </c>
      <c r="P185" s="33">
        <v>8804453.87</v>
      </c>
      <c r="Q185" s="33">
        <v>12391407.39</v>
      </c>
      <c r="R185" s="33">
        <v>42340157.2</v>
      </c>
      <c r="S185" s="34" t="s">
        <v>1713</v>
      </c>
      <c r="T185" s="33">
        <v>157235718.05</v>
      </c>
      <c r="U185" s="32" t="s">
        <v>645</v>
      </c>
      <c r="V185" s="32" t="s">
        <v>1569</v>
      </c>
      <c r="W185" s="30">
        <f t="shared" si="5"/>
        <v>1232</v>
      </c>
      <c r="X185" s="35"/>
    </row>
    <row r="186" spans="1:24" s="36" customFormat="1" ht="246.75" customHeight="1">
      <c r="A186" s="26">
        <v>11</v>
      </c>
      <c r="B186" s="27" t="s">
        <v>744</v>
      </c>
      <c r="C186" s="27" t="s">
        <v>98</v>
      </c>
      <c r="D186" s="27" t="s">
        <v>188</v>
      </c>
      <c r="E186" s="28">
        <v>1</v>
      </c>
      <c r="F186" s="29">
        <v>711</v>
      </c>
      <c r="G186" s="30" t="s">
        <v>762</v>
      </c>
      <c r="H186" s="30" t="s">
        <v>489</v>
      </c>
      <c r="I186" s="31">
        <v>700011300372</v>
      </c>
      <c r="J186" s="32" t="s">
        <v>763</v>
      </c>
      <c r="K186" s="32" t="s">
        <v>469</v>
      </c>
      <c r="L186" s="32" t="s">
        <v>668</v>
      </c>
      <c r="M186" s="32" t="s">
        <v>764</v>
      </c>
      <c r="N186" s="32" t="s">
        <v>753</v>
      </c>
      <c r="O186" s="33">
        <v>13453638008.48</v>
      </c>
      <c r="P186" s="33">
        <v>1583797319.61</v>
      </c>
      <c r="Q186" s="33">
        <v>154903695.47</v>
      </c>
      <c r="R186" s="33">
        <v>241671187.81</v>
      </c>
      <c r="S186" s="34" t="s">
        <v>1714</v>
      </c>
      <c r="T186" s="33">
        <v>14950667835.75</v>
      </c>
      <c r="U186" s="32" t="s">
        <v>645</v>
      </c>
      <c r="V186" s="32" t="s">
        <v>1715</v>
      </c>
      <c r="W186" s="30">
        <f t="shared" si="5"/>
        <v>372</v>
      </c>
      <c r="X186" s="35"/>
    </row>
    <row r="187" spans="1:24" s="36" customFormat="1" ht="186.75" customHeight="1">
      <c r="A187" s="26">
        <v>11</v>
      </c>
      <c r="B187" s="27" t="s">
        <v>744</v>
      </c>
      <c r="C187" s="27" t="s">
        <v>98</v>
      </c>
      <c r="D187" s="27" t="s">
        <v>188</v>
      </c>
      <c r="E187" s="28">
        <v>1</v>
      </c>
      <c r="F187" s="29">
        <v>711</v>
      </c>
      <c r="G187" s="30" t="s">
        <v>762</v>
      </c>
      <c r="H187" s="30" t="s">
        <v>489</v>
      </c>
      <c r="I187" s="31">
        <v>19991170000914</v>
      </c>
      <c r="J187" s="32" t="s">
        <v>171</v>
      </c>
      <c r="K187" s="32" t="s">
        <v>172</v>
      </c>
      <c r="L187" s="32" t="s">
        <v>668</v>
      </c>
      <c r="M187" s="32" t="s">
        <v>610</v>
      </c>
      <c r="N187" s="32" t="s">
        <v>637</v>
      </c>
      <c r="O187" s="33">
        <v>998598704.83</v>
      </c>
      <c r="P187" s="33">
        <v>0</v>
      </c>
      <c r="Q187" s="33">
        <v>80721899.45</v>
      </c>
      <c r="R187" s="33">
        <v>1087500</v>
      </c>
      <c r="S187" s="34" t="s">
        <v>1716</v>
      </c>
      <c r="T187" s="33">
        <v>1078224404.28</v>
      </c>
      <c r="U187" s="32" t="s">
        <v>645</v>
      </c>
      <c r="V187" s="32" t="s">
        <v>1717</v>
      </c>
      <c r="W187" s="30">
        <f t="shared" si="5"/>
        <v>914</v>
      </c>
      <c r="X187" s="35"/>
    </row>
    <row r="188" spans="1:24" s="36" customFormat="1" ht="336.75" customHeight="1">
      <c r="A188" s="26">
        <v>11</v>
      </c>
      <c r="B188" s="27" t="s">
        <v>744</v>
      </c>
      <c r="C188" s="27" t="s">
        <v>98</v>
      </c>
      <c r="D188" s="27" t="s">
        <v>188</v>
      </c>
      <c r="E188" s="28">
        <v>1</v>
      </c>
      <c r="F188" s="29" t="s">
        <v>730</v>
      </c>
      <c r="G188" s="30" t="s">
        <v>686</v>
      </c>
      <c r="H188" s="30" t="s">
        <v>489</v>
      </c>
      <c r="I188" s="31" t="s">
        <v>685</v>
      </c>
      <c r="J188" s="32" t="s">
        <v>518</v>
      </c>
      <c r="K188" s="32" t="s">
        <v>782</v>
      </c>
      <c r="L188" s="32" t="s">
        <v>668</v>
      </c>
      <c r="M188" s="32" t="s">
        <v>816</v>
      </c>
      <c r="N188" s="32" t="s">
        <v>225</v>
      </c>
      <c r="O188" s="33">
        <v>45736175.95</v>
      </c>
      <c r="P188" s="33">
        <v>45742455.85</v>
      </c>
      <c r="Q188" s="33">
        <v>4182241.13</v>
      </c>
      <c r="R188" s="33">
        <v>49918417.08</v>
      </c>
      <c r="S188" s="34" t="s">
        <v>1570</v>
      </c>
      <c r="T188" s="33">
        <v>45742455.85</v>
      </c>
      <c r="U188" s="32" t="s">
        <v>226</v>
      </c>
      <c r="V188" s="32" t="s">
        <v>1571</v>
      </c>
      <c r="W188" s="30">
        <f t="shared" si="5"/>
        <v>1454</v>
      </c>
      <c r="X188" s="35"/>
    </row>
    <row r="189" spans="1:24" s="36" customFormat="1" ht="189.75" customHeight="1">
      <c r="A189" s="26">
        <v>11</v>
      </c>
      <c r="B189" s="27" t="s">
        <v>744</v>
      </c>
      <c r="C189" s="27" t="s">
        <v>98</v>
      </c>
      <c r="D189" s="27" t="s">
        <v>188</v>
      </c>
      <c r="E189" s="28">
        <v>1</v>
      </c>
      <c r="F189" s="29" t="s">
        <v>765</v>
      </c>
      <c r="G189" s="30" t="s">
        <v>766</v>
      </c>
      <c r="H189" s="30" t="s">
        <v>766</v>
      </c>
      <c r="I189" s="31" t="s">
        <v>767</v>
      </c>
      <c r="J189" s="32" t="s">
        <v>768</v>
      </c>
      <c r="K189" s="32" t="s">
        <v>590</v>
      </c>
      <c r="L189" s="32" t="s">
        <v>668</v>
      </c>
      <c r="M189" s="32" t="s">
        <v>816</v>
      </c>
      <c r="N189" s="32" t="s">
        <v>637</v>
      </c>
      <c r="O189" s="33">
        <v>48980573.62</v>
      </c>
      <c r="P189" s="33">
        <v>947997.21</v>
      </c>
      <c r="Q189" s="33">
        <v>3230385.24</v>
      </c>
      <c r="R189" s="33">
        <v>983140.22</v>
      </c>
      <c r="S189" s="34" t="s">
        <v>1718</v>
      </c>
      <c r="T189" s="33">
        <v>52175815.85</v>
      </c>
      <c r="U189" s="32" t="s">
        <v>645</v>
      </c>
      <c r="V189" s="32" t="s">
        <v>959</v>
      </c>
      <c r="W189" s="30">
        <f t="shared" si="5"/>
        <v>256</v>
      </c>
      <c r="X189" s="35"/>
    </row>
    <row r="190" spans="1:24" s="36" customFormat="1" ht="189" customHeight="1">
      <c r="A190" s="26">
        <v>11</v>
      </c>
      <c r="B190" s="27" t="s">
        <v>744</v>
      </c>
      <c r="C190" s="27" t="s">
        <v>98</v>
      </c>
      <c r="D190" s="27" t="s">
        <v>188</v>
      </c>
      <c r="E190" s="28">
        <v>1</v>
      </c>
      <c r="F190" s="29" t="s">
        <v>399</v>
      </c>
      <c r="G190" s="30" t="s">
        <v>715</v>
      </c>
      <c r="H190" s="30" t="s">
        <v>489</v>
      </c>
      <c r="I190" s="31" t="s">
        <v>716</v>
      </c>
      <c r="J190" s="32" t="s">
        <v>1719</v>
      </c>
      <c r="K190" s="32" t="s">
        <v>470</v>
      </c>
      <c r="L190" s="32" t="s">
        <v>668</v>
      </c>
      <c r="M190" s="32" t="s">
        <v>396</v>
      </c>
      <c r="N190" s="32" t="s">
        <v>637</v>
      </c>
      <c r="O190" s="33">
        <v>841068474.24</v>
      </c>
      <c r="P190" s="33">
        <v>396721379.03</v>
      </c>
      <c r="Q190" s="33">
        <v>2774496.63</v>
      </c>
      <c r="R190" s="33">
        <v>269925732.6</v>
      </c>
      <c r="S190" s="34" t="s">
        <v>1404</v>
      </c>
      <c r="T190" s="33">
        <v>846030116.9</v>
      </c>
      <c r="U190" s="32" t="s">
        <v>645</v>
      </c>
      <c r="V190" s="32" t="s">
        <v>1720</v>
      </c>
      <c r="W190" s="30">
        <f t="shared" si="5"/>
        <v>1099</v>
      </c>
      <c r="X190" s="35"/>
    </row>
    <row r="191" spans="1:24" s="36" customFormat="1" ht="334.5" customHeight="1">
      <c r="A191" s="26">
        <v>11</v>
      </c>
      <c r="B191" s="27" t="s">
        <v>744</v>
      </c>
      <c r="C191" s="27" t="s">
        <v>98</v>
      </c>
      <c r="D191" s="27" t="s">
        <v>188</v>
      </c>
      <c r="E191" s="28">
        <v>1</v>
      </c>
      <c r="F191" s="29" t="s">
        <v>441</v>
      </c>
      <c r="G191" s="30" t="s">
        <v>247</v>
      </c>
      <c r="H191" s="30" t="s">
        <v>247</v>
      </c>
      <c r="I191" s="31" t="s">
        <v>1723</v>
      </c>
      <c r="J191" s="32" t="s">
        <v>1724</v>
      </c>
      <c r="K191" s="32" t="s">
        <v>1725</v>
      </c>
      <c r="L191" s="32" t="s">
        <v>223</v>
      </c>
      <c r="M191" s="32" t="s">
        <v>367</v>
      </c>
      <c r="N191" s="32" t="s">
        <v>225</v>
      </c>
      <c r="O191" s="33">
        <v>0</v>
      </c>
      <c r="P191" s="33">
        <v>81547046.7</v>
      </c>
      <c r="Q191" s="33">
        <v>1035662.98</v>
      </c>
      <c r="R191" s="33">
        <v>48333.32</v>
      </c>
      <c r="S191" s="34" t="s">
        <v>1726</v>
      </c>
      <c r="T191" s="33">
        <v>82534376.37</v>
      </c>
      <c r="U191" s="32" t="s">
        <v>645</v>
      </c>
      <c r="V191" s="32" t="s">
        <v>1727</v>
      </c>
      <c r="W191" s="30">
        <f t="shared" si="5"/>
        <v>1609</v>
      </c>
      <c r="X191" s="35"/>
    </row>
    <row r="192" spans="1:24" s="36" customFormat="1" ht="175.5" customHeight="1">
      <c r="A192" s="26">
        <v>11</v>
      </c>
      <c r="B192" s="27" t="s">
        <v>744</v>
      </c>
      <c r="C192" s="27" t="s">
        <v>98</v>
      </c>
      <c r="D192" s="27" t="s">
        <v>188</v>
      </c>
      <c r="E192" s="28">
        <v>1</v>
      </c>
      <c r="F192" s="29" t="s">
        <v>441</v>
      </c>
      <c r="G192" s="30" t="s">
        <v>247</v>
      </c>
      <c r="H192" s="30" t="s">
        <v>247</v>
      </c>
      <c r="I192" s="31" t="s">
        <v>248</v>
      </c>
      <c r="J192" s="32" t="s">
        <v>249</v>
      </c>
      <c r="K192" s="32" t="s">
        <v>250</v>
      </c>
      <c r="L192" s="32" t="s">
        <v>668</v>
      </c>
      <c r="M192" s="32" t="s">
        <v>376</v>
      </c>
      <c r="N192" s="32" t="s">
        <v>637</v>
      </c>
      <c r="O192" s="33">
        <v>32289210.88</v>
      </c>
      <c r="P192" s="33">
        <v>2585177.49</v>
      </c>
      <c r="Q192" s="33">
        <v>2075589.82</v>
      </c>
      <c r="R192" s="33">
        <v>36949978.19</v>
      </c>
      <c r="S192" s="34" t="s">
        <v>1721</v>
      </c>
      <c r="T192" s="33">
        <v>0</v>
      </c>
      <c r="U192" s="32" t="s">
        <v>645</v>
      </c>
      <c r="V192" s="32" t="s">
        <v>1722</v>
      </c>
      <c r="W192" s="30">
        <f t="shared" si="5"/>
        <v>278</v>
      </c>
      <c r="X192" s="35"/>
    </row>
    <row r="193" spans="1:24" s="36" customFormat="1" ht="309" customHeight="1">
      <c r="A193" s="26">
        <v>11</v>
      </c>
      <c r="B193" s="27" t="s">
        <v>744</v>
      </c>
      <c r="C193" s="27" t="s">
        <v>98</v>
      </c>
      <c r="D193" s="27" t="s">
        <v>188</v>
      </c>
      <c r="E193" s="28">
        <v>1</v>
      </c>
      <c r="F193" s="29" t="s">
        <v>457</v>
      </c>
      <c r="G193" s="30" t="s">
        <v>458</v>
      </c>
      <c r="H193" s="30" t="s">
        <v>458</v>
      </c>
      <c r="I193" s="31" t="s">
        <v>835</v>
      </c>
      <c r="J193" s="32" t="s">
        <v>341</v>
      </c>
      <c r="K193" s="32" t="s">
        <v>865</v>
      </c>
      <c r="L193" s="32" t="s">
        <v>223</v>
      </c>
      <c r="M193" s="32" t="s">
        <v>224</v>
      </c>
      <c r="N193" s="32" t="s">
        <v>637</v>
      </c>
      <c r="O193" s="33">
        <v>35560313.96</v>
      </c>
      <c r="P193" s="33">
        <v>365102750.54</v>
      </c>
      <c r="Q193" s="33">
        <v>4908363.62</v>
      </c>
      <c r="R193" s="33">
        <v>372141662.71</v>
      </c>
      <c r="S193" s="34" t="s">
        <v>1728</v>
      </c>
      <c r="T193" s="33">
        <v>33429765.41</v>
      </c>
      <c r="U193" s="32" t="s">
        <v>226</v>
      </c>
      <c r="V193" s="32" t="s">
        <v>1729</v>
      </c>
      <c r="W193" s="30">
        <f t="shared" si="5"/>
        <v>875</v>
      </c>
      <c r="X193" s="35"/>
    </row>
    <row r="194" spans="1:24" s="36" customFormat="1" ht="213" customHeight="1">
      <c r="A194" s="26">
        <v>11</v>
      </c>
      <c r="B194" s="27" t="s">
        <v>744</v>
      </c>
      <c r="C194" s="27" t="s">
        <v>98</v>
      </c>
      <c r="D194" s="27" t="s">
        <v>188</v>
      </c>
      <c r="E194" s="28">
        <v>1</v>
      </c>
      <c r="F194" s="29" t="s">
        <v>400</v>
      </c>
      <c r="G194" s="30" t="s">
        <v>401</v>
      </c>
      <c r="H194" s="30" t="s">
        <v>401</v>
      </c>
      <c r="I194" s="31" t="s">
        <v>405</v>
      </c>
      <c r="J194" s="32" t="s">
        <v>406</v>
      </c>
      <c r="K194" s="32" t="s">
        <v>407</v>
      </c>
      <c r="L194" s="32" t="s">
        <v>223</v>
      </c>
      <c r="M194" s="32" t="s">
        <v>224</v>
      </c>
      <c r="N194" s="32" t="s">
        <v>225</v>
      </c>
      <c r="O194" s="33">
        <v>120050037.06</v>
      </c>
      <c r="P194" s="33">
        <v>33663812.68</v>
      </c>
      <c r="Q194" s="33">
        <v>9263875.11</v>
      </c>
      <c r="R194" s="33">
        <v>43945232.93</v>
      </c>
      <c r="S194" s="34" t="s">
        <v>1492</v>
      </c>
      <c r="T194" s="33">
        <v>119032491.92</v>
      </c>
      <c r="U194" s="32" t="s">
        <v>226</v>
      </c>
      <c r="V194" s="32" t="s">
        <v>1730</v>
      </c>
      <c r="W194" s="30">
        <f t="shared" si="5"/>
        <v>155</v>
      </c>
      <c r="X194" s="35"/>
    </row>
    <row r="195" spans="1:24" s="36" customFormat="1" ht="173.25" customHeight="1">
      <c r="A195" s="26">
        <v>11</v>
      </c>
      <c r="B195" s="27" t="s">
        <v>744</v>
      </c>
      <c r="C195" s="27" t="s">
        <v>98</v>
      </c>
      <c r="D195" s="27" t="s">
        <v>188</v>
      </c>
      <c r="E195" s="28">
        <v>1</v>
      </c>
      <c r="F195" s="29" t="s">
        <v>400</v>
      </c>
      <c r="G195" s="30" t="s">
        <v>401</v>
      </c>
      <c r="H195" s="30" t="s">
        <v>401</v>
      </c>
      <c r="I195" s="31" t="s">
        <v>408</v>
      </c>
      <c r="J195" s="32" t="s">
        <v>409</v>
      </c>
      <c r="K195" s="32" t="s">
        <v>410</v>
      </c>
      <c r="L195" s="32" t="s">
        <v>668</v>
      </c>
      <c r="M195" s="32" t="s">
        <v>376</v>
      </c>
      <c r="N195" s="32" t="s">
        <v>753</v>
      </c>
      <c r="O195" s="33">
        <v>154801.24</v>
      </c>
      <c r="P195" s="33">
        <v>0</v>
      </c>
      <c r="Q195" s="33">
        <v>1462.36</v>
      </c>
      <c r="R195" s="33">
        <v>133989.44</v>
      </c>
      <c r="S195" s="34" t="s">
        <v>1731</v>
      </c>
      <c r="T195" s="33">
        <v>22274.16</v>
      </c>
      <c r="U195" s="32" t="s">
        <v>226</v>
      </c>
      <c r="V195" s="32" t="s">
        <v>1086</v>
      </c>
      <c r="W195" s="30">
        <f t="shared" si="5"/>
        <v>180</v>
      </c>
      <c r="X195" s="35"/>
    </row>
    <row r="196" spans="1:24" s="36" customFormat="1" ht="162.75" customHeight="1">
      <c r="A196" s="26">
        <v>11</v>
      </c>
      <c r="B196" s="27" t="s">
        <v>744</v>
      </c>
      <c r="C196" s="27" t="s">
        <v>98</v>
      </c>
      <c r="D196" s="27" t="s">
        <v>188</v>
      </c>
      <c r="E196" s="28">
        <v>1</v>
      </c>
      <c r="F196" s="29" t="s">
        <v>400</v>
      </c>
      <c r="G196" s="30" t="s">
        <v>401</v>
      </c>
      <c r="H196" s="30" t="s">
        <v>401</v>
      </c>
      <c r="I196" s="31" t="s">
        <v>402</v>
      </c>
      <c r="J196" s="32" t="s">
        <v>403</v>
      </c>
      <c r="K196" s="32" t="s">
        <v>404</v>
      </c>
      <c r="L196" s="32" t="s">
        <v>668</v>
      </c>
      <c r="M196" s="32" t="s">
        <v>376</v>
      </c>
      <c r="N196" s="32" t="s">
        <v>753</v>
      </c>
      <c r="O196" s="33">
        <v>938411.03</v>
      </c>
      <c r="P196" s="33">
        <v>9848145.8</v>
      </c>
      <c r="Q196" s="33">
        <v>201399.57</v>
      </c>
      <c r="R196" s="33">
        <v>10315364.37</v>
      </c>
      <c r="S196" s="34" t="s">
        <v>1732</v>
      </c>
      <c r="T196" s="33">
        <v>672592.03</v>
      </c>
      <c r="U196" s="32" t="s">
        <v>226</v>
      </c>
      <c r="V196" s="32" t="s">
        <v>1572</v>
      </c>
      <c r="W196" s="30">
        <f t="shared" si="5"/>
        <v>905</v>
      </c>
      <c r="X196" s="35"/>
    </row>
    <row r="197" spans="1:23" s="56" customFormat="1" ht="12" outlineLevel="2">
      <c r="A197" s="54"/>
      <c r="B197" s="87" t="s">
        <v>264</v>
      </c>
      <c r="C197" s="88"/>
      <c r="D197" s="88"/>
      <c r="E197" s="49">
        <f>SUBTOTAL(9,E198:E202)</f>
        <v>5</v>
      </c>
      <c r="F197" s="50"/>
      <c r="G197" s="50"/>
      <c r="H197" s="50"/>
      <c r="I197" s="51"/>
      <c r="J197" s="50"/>
      <c r="K197" s="50"/>
      <c r="L197" s="50"/>
      <c r="M197" s="50"/>
      <c r="N197" s="50"/>
      <c r="O197" s="52"/>
      <c r="P197" s="52"/>
      <c r="Q197" s="52"/>
      <c r="R197" s="52"/>
      <c r="S197" s="72"/>
      <c r="T197" s="52"/>
      <c r="U197" s="50"/>
      <c r="V197" s="53"/>
      <c r="W197" s="55"/>
    </row>
    <row r="198" spans="1:24" s="36" customFormat="1" ht="194.25" customHeight="1">
      <c r="A198" s="26">
        <v>11</v>
      </c>
      <c r="B198" s="27" t="s">
        <v>744</v>
      </c>
      <c r="C198" s="27" t="s">
        <v>98</v>
      </c>
      <c r="D198" s="27" t="s">
        <v>499</v>
      </c>
      <c r="E198" s="28">
        <v>1</v>
      </c>
      <c r="F198" s="29" t="s">
        <v>457</v>
      </c>
      <c r="G198" s="30" t="s">
        <v>458</v>
      </c>
      <c r="H198" s="30" t="s">
        <v>325</v>
      </c>
      <c r="I198" s="31" t="s">
        <v>774</v>
      </c>
      <c r="J198" s="32" t="s">
        <v>775</v>
      </c>
      <c r="K198" s="32" t="s">
        <v>776</v>
      </c>
      <c r="L198" s="32" t="s">
        <v>668</v>
      </c>
      <c r="M198" s="32" t="s">
        <v>764</v>
      </c>
      <c r="N198" s="32" t="s">
        <v>632</v>
      </c>
      <c r="O198" s="33">
        <v>0</v>
      </c>
      <c r="P198" s="33">
        <v>0</v>
      </c>
      <c r="Q198" s="33">
        <v>0</v>
      </c>
      <c r="R198" s="33">
        <v>0</v>
      </c>
      <c r="S198" s="34" t="s">
        <v>1405</v>
      </c>
      <c r="T198" s="33">
        <v>0</v>
      </c>
      <c r="U198" s="32" t="s">
        <v>645</v>
      </c>
      <c r="V198" s="32" t="s">
        <v>1733</v>
      </c>
      <c r="W198" s="30">
        <f>IF(OR(LEFT(I198)="7",LEFT(I198,1)="8"),VALUE(RIGHT(I198,3)),VALUE(RIGHT(I198,4)))</f>
        <v>1515</v>
      </c>
      <c r="X198" s="35"/>
    </row>
    <row r="199" spans="1:24" s="36" customFormat="1" ht="304.5" customHeight="1">
      <c r="A199" s="26">
        <v>11</v>
      </c>
      <c r="B199" s="27" t="s">
        <v>744</v>
      </c>
      <c r="C199" s="27" t="s">
        <v>98</v>
      </c>
      <c r="D199" s="27" t="s">
        <v>499</v>
      </c>
      <c r="E199" s="28">
        <v>1</v>
      </c>
      <c r="F199" s="29" t="s">
        <v>457</v>
      </c>
      <c r="G199" s="30" t="s">
        <v>458</v>
      </c>
      <c r="H199" s="30" t="s">
        <v>58</v>
      </c>
      <c r="I199" s="31" t="s">
        <v>889</v>
      </c>
      <c r="J199" s="32" t="s">
        <v>890</v>
      </c>
      <c r="K199" s="32" t="s">
        <v>891</v>
      </c>
      <c r="L199" s="32" t="s">
        <v>668</v>
      </c>
      <c r="M199" s="32" t="s">
        <v>376</v>
      </c>
      <c r="N199" s="32" t="s">
        <v>632</v>
      </c>
      <c r="O199" s="33">
        <v>5800</v>
      </c>
      <c r="P199" s="33">
        <v>0</v>
      </c>
      <c r="Q199" s="33">
        <v>0</v>
      </c>
      <c r="R199" s="33">
        <v>0</v>
      </c>
      <c r="S199" s="34" t="s">
        <v>1406</v>
      </c>
      <c r="T199" s="33">
        <v>5800</v>
      </c>
      <c r="U199" s="32" t="s">
        <v>645</v>
      </c>
      <c r="V199" s="32" t="s">
        <v>1734</v>
      </c>
      <c r="W199" s="30">
        <f>IF(OR(LEFT(I199)="7",LEFT(I199,1)="8"),VALUE(RIGHT(I199,3)),VALUE(RIGHT(I199,4)))</f>
        <v>1528</v>
      </c>
      <c r="X199" s="35"/>
    </row>
    <row r="200" spans="1:24" s="36" customFormat="1" ht="319.5" customHeight="1">
      <c r="A200" s="26">
        <v>11</v>
      </c>
      <c r="B200" s="27" t="s">
        <v>744</v>
      </c>
      <c r="C200" s="27" t="s">
        <v>98</v>
      </c>
      <c r="D200" s="27" t="s">
        <v>499</v>
      </c>
      <c r="E200" s="28">
        <v>1</v>
      </c>
      <c r="F200" s="29" t="s">
        <v>457</v>
      </c>
      <c r="G200" s="30" t="s">
        <v>458</v>
      </c>
      <c r="H200" s="30" t="s">
        <v>657</v>
      </c>
      <c r="I200" s="31" t="s">
        <v>899</v>
      </c>
      <c r="J200" s="32" t="s">
        <v>900</v>
      </c>
      <c r="K200" s="32" t="s">
        <v>901</v>
      </c>
      <c r="L200" s="32" t="s">
        <v>668</v>
      </c>
      <c r="M200" s="32" t="s">
        <v>764</v>
      </c>
      <c r="N200" s="32" t="s">
        <v>632</v>
      </c>
      <c r="O200" s="33">
        <v>0</v>
      </c>
      <c r="P200" s="33">
        <v>0</v>
      </c>
      <c r="Q200" s="33">
        <v>0</v>
      </c>
      <c r="R200" s="33">
        <v>0</v>
      </c>
      <c r="S200" s="34" t="s">
        <v>1407</v>
      </c>
      <c r="T200" s="33">
        <v>0</v>
      </c>
      <c r="U200" s="32" t="s">
        <v>645</v>
      </c>
      <c r="V200" s="32" t="s">
        <v>1735</v>
      </c>
      <c r="W200" s="30">
        <f>IF(OR(LEFT(I200)="7",LEFT(I200,1)="8"),VALUE(RIGHT(I200,3)),VALUE(RIGHT(I200,4)))</f>
        <v>1529</v>
      </c>
      <c r="X200" s="35"/>
    </row>
    <row r="201" spans="1:24" s="36" customFormat="1" ht="350.25" customHeight="1">
      <c r="A201" s="26">
        <v>11</v>
      </c>
      <c r="B201" s="27" t="s">
        <v>744</v>
      </c>
      <c r="C201" s="27" t="s">
        <v>98</v>
      </c>
      <c r="D201" s="27" t="s">
        <v>499</v>
      </c>
      <c r="E201" s="28">
        <v>1</v>
      </c>
      <c r="F201" s="29" t="s">
        <v>457</v>
      </c>
      <c r="G201" s="30" t="s">
        <v>458</v>
      </c>
      <c r="H201" s="30" t="s">
        <v>902</v>
      </c>
      <c r="I201" s="31" t="s">
        <v>903</v>
      </c>
      <c r="J201" s="32" t="s">
        <v>904</v>
      </c>
      <c r="K201" s="32" t="s">
        <v>905</v>
      </c>
      <c r="L201" s="32" t="s">
        <v>668</v>
      </c>
      <c r="M201" s="32" t="s">
        <v>608</v>
      </c>
      <c r="N201" s="32" t="s">
        <v>632</v>
      </c>
      <c r="O201" s="33">
        <v>0</v>
      </c>
      <c r="P201" s="33">
        <v>0</v>
      </c>
      <c r="Q201" s="33">
        <v>0</v>
      </c>
      <c r="R201" s="33">
        <v>0</v>
      </c>
      <c r="S201" s="34" t="s">
        <v>1408</v>
      </c>
      <c r="T201" s="33">
        <v>0</v>
      </c>
      <c r="U201" s="32" t="s">
        <v>645</v>
      </c>
      <c r="V201" s="32" t="s">
        <v>1736</v>
      </c>
      <c r="W201" s="30">
        <f>IF(OR(LEFT(I201)="7",LEFT(I201,1)="8"),VALUE(RIGHT(I201,3)),VALUE(RIGHT(I201,4)))</f>
        <v>1540</v>
      </c>
      <c r="X201" s="35"/>
    </row>
    <row r="202" spans="1:24" s="36" customFormat="1" ht="176.25" customHeight="1">
      <c r="A202" s="26">
        <v>11</v>
      </c>
      <c r="B202" s="27" t="s">
        <v>744</v>
      </c>
      <c r="C202" s="27" t="s">
        <v>98</v>
      </c>
      <c r="D202" s="27" t="s">
        <v>499</v>
      </c>
      <c r="E202" s="28">
        <v>1</v>
      </c>
      <c r="F202" s="29" t="s">
        <v>400</v>
      </c>
      <c r="G202" s="30" t="s">
        <v>401</v>
      </c>
      <c r="H202" s="30" t="s">
        <v>523</v>
      </c>
      <c r="I202" s="31">
        <v>700006300136</v>
      </c>
      <c r="J202" s="32" t="s">
        <v>241</v>
      </c>
      <c r="K202" s="32" t="s">
        <v>363</v>
      </c>
      <c r="L202" s="32" t="s">
        <v>223</v>
      </c>
      <c r="M202" s="32" t="s">
        <v>224</v>
      </c>
      <c r="N202" s="32" t="s">
        <v>225</v>
      </c>
      <c r="O202" s="33">
        <v>7221.3</v>
      </c>
      <c r="P202" s="33">
        <v>3000000</v>
      </c>
      <c r="Q202" s="33">
        <v>20897.18</v>
      </c>
      <c r="R202" s="33">
        <v>3098815.38</v>
      </c>
      <c r="S202" s="34" t="s">
        <v>1737</v>
      </c>
      <c r="T202" s="33">
        <v>-70696.9</v>
      </c>
      <c r="U202" s="32" t="s">
        <v>645</v>
      </c>
      <c r="V202" s="32" t="s">
        <v>1738</v>
      </c>
      <c r="W202" s="30">
        <f>IF(OR(LEFT(I202)="7",LEFT(I202,1)="8"),VALUE(RIGHT(I202,3)),VALUE(RIGHT(I202,4)))</f>
        <v>136</v>
      </c>
      <c r="X202" s="35"/>
    </row>
    <row r="203" spans="1:23" s="56" customFormat="1" ht="12" outlineLevel="2">
      <c r="A203" s="54"/>
      <c r="B203" s="87" t="s">
        <v>266</v>
      </c>
      <c r="C203" s="88"/>
      <c r="D203" s="88"/>
      <c r="E203" s="49">
        <f>SUBTOTAL(9,E204:E204)</f>
        <v>1</v>
      </c>
      <c r="F203" s="50"/>
      <c r="G203" s="50"/>
      <c r="H203" s="50"/>
      <c r="I203" s="51"/>
      <c r="J203" s="50"/>
      <c r="K203" s="50"/>
      <c r="L203" s="50"/>
      <c r="M203" s="50"/>
      <c r="N203" s="50"/>
      <c r="O203" s="52"/>
      <c r="P203" s="52"/>
      <c r="Q203" s="52"/>
      <c r="R203" s="52"/>
      <c r="S203" s="72"/>
      <c r="T203" s="52"/>
      <c r="U203" s="50"/>
      <c r="V203" s="53"/>
      <c r="W203" s="55"/>
    </row>
    <row r="204" spans="1:24" s="36" customFormat="1" ht="213.75" customHeight="1">
      <c r="A204" s="26">
        <v>11</v>
      </c>
      <c r="B204" s="27" t="s">
        <v>744</v>
      </c>
      <c r="C204" s="27" t="s">
        <v>98</v>
      </c>
      <c r="D204" s="27" t="s">
        <v>754</v>
      </c>
      <c r="E204" s="28">
        <v>1</v>
      </c>
      <c r="F204" s="29">
        <v>700</v>
      </c>
      <c r="G204" s="30" t="s">
        <v>638</v>
      </c>
      <c r="H204" s="30" t="s">
        <v>238</v>
      </c>
      <c r="I204" s="31">
        <v>20041170001377</v>
      </c>
      <c r="J204" s="32" t="s">
        <v>831</v>
      </c>
      <c r="K204" s="32" t="s">
        <v>611</v>
      </c>
      <c r="L204" s="32" t="s">
        <v>668</v>
      </c>
      <c r="M204" s="32" t="s">
        <v>610</v>
      </c>
      <c r="N204" s="32" t="s">
        <v>637</v>
      </c>
      <c r="O204" s="33">
        <v>43055881.82</v>
      </c>
      <c r="P204" s="33">
        <v>0</v>
      </c>
      <c r="Q204" s="33">
        <v>0</v>
      </c>
      <c r="R204" s="33">
        <v>22324306.63</v>
      </c>
      <c r="S204" s="34" t="s">
        <v>1493</v>
      </c>
      <c r="T204" s="33">
        <v>0</v>
      </c>
      <c r="U204" s="32" t="s">
        <v>645</v>
      </c>
      <c r="V204" s="32" t="s">
        <v>1341</v>
      </c>
      <c r="W204" s="30">
        <f>IF(OR(LEFT(I204)="7",LEFT(I204,1)="8"),VALUE(RIGHT(I204,3)),VALUE(RIGHT(I204,4)))</f>
        <v>1377</v>
      </c>
      <c r="X204" s="35"/>
    </row>
    <row r="205" spans="1:23" s="59" customFormat="1" ht="12" outlineLevel="1">
      <c r="A205" s="57"/>
      <c r="B205" s="85" t="s">
        <v>265</v>
      </c>
      <c r="C205" s="86"/>
      <c r="D205" s="86"/>
      <c r="E205" s="37">
        <f>SUBTOTAL(9,E207:E207)</f>
        <v>1</v>
      </c>
      <c r="F205" s="38"/>
      <c r="G205" s="38"/>
      <c r="H205" s="38"/>
      <c r="I205" s="39"/>
      <c r="J205" s="38"/>
      <c r="K205" s="38"/>
      <c r="L205" s="38"/>
      <c r="M205" s="38"/>
      <c r="N205" s="38"/>
      <c r="O205" s="40"/>
      <c r="P205" s="40"/>
      <c r="Q205" s="40"/>
      <c r="R205" s="40"/>
      <c r="S205" s="71"/>
      <c r="T205" s="40"/>
      <c r="U205" s="38"/>
      <c r="V205" s="41"/>
      <c r="W205" s="58"/>
    </row>
    <row r="206" spans="1:23" s="56" customFormat="1" ht="12" outlineLevel="2">
      <c r="A206" s="54"/>
      <c r="B206" s="87" t="s">
        <v>263</v>
      </c>
      <c r="C206" s="88"/>
      <c r="D206" s="88"/>
      <c r="E206" s="49">
        <f>SUBTOTAL(9,E207:E207)</f>
        <v>1</v>
      </c>
      <c r="F206" s="50"/>
      <c r="G206" s="50"/>
      <c r="H206" s="50"/>
      <c r="I206" s="51"/>
      <c r="J206" s="50"/>
      <c r="K206" s="50"/>
      <c r="L206" s="50"/>
      <c r="M206" s="50"/>
      <c r="N206" s="50"/>
      <c r="O206" s="52"/>
      <c r="P206" s="52"/>
      <c r="Q206" s="52"/>
      <c r="R206" s="52"/>
      <c r="S206" s="72"/>
      <c r="T206" s="52"/>
      <c r="U206" s="50"/>
      <c r="V206" s="53"/>
      <c r="W206" s="55"/>
    </row>
    <row r="207" spans="1:24" s="36" customFormat="1" ht="154.5" customHeight="1">
      <c r="A207" s="26">
        <v>11</v>
      </c>
      <c r="B207" s="27" t="s">
        <v>744</v>
      </c>
      <c r="C207" s="27" t="s">
        <v>64</v>
      </c>
      <c r="D207" s="27" t="s">
        <v>188</v>
      </c>
      <c r="E207" s="28">
        <v>1</v>
      </c>
      <c r="F207" s="29">
        <v>711</v>
      </c>
      <c r="G207" s="30" t="s">
        <v>762</v>
      </c>
      <c r="H207" s="30" t="s">
        <v>638</v>
      </c>
      <c r="I207" s="31">
        <v>20101171101533</v>
      </c>
      <c r="J207" s="32" t="s">
        <v>1022</v>
      </c>
      <c r="K207" s="32" t="s">
        <v>892</v>
      </c>
      <c r="L207" s="32" t="s">
        <v>668</v>
      </c>
      <c r="M207" s="32" t="s">
        <v>610</v>
      </c>
      <c r="N207" s="32" t="s">
        <v>753</v>
      </c>
      <c r="O207" s="33">
        <v>36097432.81</v>
      </c>
      <c r="P207" s="33">
        <v>0</v>
      </c>
      <c r="Q207" s="33">
        <v>2908205.03</v>
      </c>
      <c r="R207" s="33">
        <v>241593.22</v>
      </c>
      <c r="S207" s="34" t="s">
        <v>1739</v>
      </c>
      <c r="T207" s="33">
        <v>38764044.62</v>
      </c>
      <c r="U207" s="32" t="s">
        <v>645</v>
      </c>
      <c r="V207" s="32" t="s">
        <v>1740</v>
      </c>
      <c r="W207" s="30">
        <f>IF(OR(LEFT(I207)="7",LEFT(I207,1)="8"),VALUE(RIGHT(I207,3)),VALUE(RIGHT(I207,4)))</f>
        <v>1533</v>
      </c>
      <c r="X207" s="35"/>
    </row>
    <row r="208" spans="1:23" s="59" customFormat="1" ht="12" outlineLevel="1">
      <c r="A208" s="57"/>
      <c r="B208" s="85" t="s">
        <v>267</v>
      </c>
      <c r="C208" s="86"/>
      <c r="D208" s="86"/>
      <c r="E208" s="37">
        <f>SUBTOTAL(9,E209:E212)</f>
        <v>3</v>
      </c>
      <c r="F208" s="38"/>
      <c r="G208" s="38"/>
      <c r="H208" s="38"/>
      <c r="I208" s="39"/>
      <c r="J208" s="38"/>
      <c r="K208" s="38"/>
      <c r="L208" s="38"/>
      <c r="M208" s="38"/>
      <c r="N208" s="38"/>
      <c r="O208" s="40"/>
      <c r="P208" s="40"/>
      <c r="Q208" s="40"/>
      <c r="R208" s="40"/>
      <c r="S208" s="71"/>
      <c r="T208" s="40"/>
      <c r="U208" s="38"/>
      <c r="V208" s="41"/>
      <c r="W208" s="58"/>
    </row>
    <row r="209" spans="1:23" s="56" customFormat="1" ht="12" outlineLevel="2">
      <c r="A209" s="54"/>
      <c r="B209" s="87" t="s">
        <v>263</v>
      </c>
      <c r="C209" s="88"/>
      <c r="D209" s="88"/>
      <c r="E209" s="49">
        <f>SUBTOTAL(9,E210:E212)</f>
        <v>3</v>
      </c>
      <c r="F209" s="50"/>
      <c r="G209" s="50"/>
      <c r="H209" s="50"/>
      <c r="I209" s="51"/>
      <c r="J209" s="50"/>
      <c r="K209" s="50"/>
      <c r="L209" s="50"/>
      <c r="M209" s="50"/>
      <c r="N209" s="50"/>
      <c r="O209" s="52"/>
      <c r="P209" s="52"/>
      <c r="Q209" s="52"/>
      <c r="R209" s="52"/>
      <c r="S209" s="72"/>
      <c r="T209" s="52"/>
      <c r="U209" s="50"/>
      <c r="V209" s="53"/>
      <c r="W209" s="55"/>
    </row>
    <row r="210" spans="1:24" s="36" customFormat="1" ht="139.5" customHeight="1">
      <c r="A210" s="26">
        <v>11</v>
      </c>
      <c r="B210" s="27" t="s">
        <v>744</v>
      </c>
      <c r="C210" s="27" t="s">
        <v>163</v>
      </c>
      <c r="D210" s="27" t="s">
        <v>188</v>
      </c>
      <c r="E210" s="28">
        <v>1</v>
      </c>
      <c r="F210" s="29">
        <v>311</v>
      </c>
      <c r="G210" s="30" t="s">
        <v>128</v>
      </c>
      <c r="H210" s="30" t="s">
        <v>128</v>
      </c>
      <c r="I210" s="31">
        <v>20001170001117</v>
      </c>
      <c r="J210" s="32" t="s">
        <v>129</v>
      </c>
      <c r="K210" s="32" t="s">
        <v>794</v>
      </c>
      <c r="L210" s="32" t="s">
        <v>501</v>
      </c>
      <c r="M210" s="32" t="s">
        <v>795</v>
      </c>
      <c r="N210" s="32" t="s">
        <v>225</v>
      </c>
      <c r="O210" s="33">
        <v>0</v>
      </c>
      <c r="P210" s="33">
        <v>0</v>
      </c>
      <c r="Q210" s="33">
        <v>0</v>
      </c>
      <c r="R210" s="33">
        <v>0</v>
      </c>
      <c r="S210" s="34" t="s">
        <v>1409</v>
      </c>
      <c r="T210" s="33">
        <v>0</v>
      </c>
      <c r="U210" s="32" t="s">
        <v>645</v>
      </c>
      <c r="V210" s="32" t="s">
        <v>1190</v>
      </c>
      <c r="W210" s="30">
        <f>IF(OR(LEFT(I210)="7",LEFT(I210,1)="8"),VALUE(RIGHT(I210,3)),VALUE(RIGHT(I210,4)))</f>
        <v>1117</v>
      </c>
      <c r="X210" s="35"/>
    </row>
    <row r="211" spans="1:24" s="36" customFormat="1" ht="193.5" customHeight="1">
      <c r="A211" s="26">
        <v>11</v>
      </c>
      <c r="B211" s="27" t="s">
        <v>744</v>
      </c>
      <c r="C211" s="27" t="s">
        <v>163</v>
      </c>
      <c r="D211" s="27" t="s">
        <v>188</v>
      </c>
      <c r="E211" s="28">
        <v>1</v>
      </c>
      <c r="F211" s="29">
        <v>315</v>
      </c>
      <c r="G211" s="30" t="s">
        <v>796</v>
      </c>
      <c r="H211" s="30" t="s">
        <v>796</v>
      </c>
      <c r="I211" s="31">
        <v>20001111301060</v>
      </c>
      <c r="J211" s="32" t="s">
        <v>797</v>
      </c>
      <c r="K211" s="32" t="s">
        <v>798</v>
      </c>
      <c r="L211" s="32" t="s">
        <v>501</v>
      </c>
      <c r="M211" s="32" t="s">
        <v>795</v>
      </c>
      <c r="N211" s="32" t="s">
        <v>225</v>
      </c>
      <c r="O211" s="33">
        <v>0</v>
      </c>
      <c r="P211" s="33">
        <v>0</v>
      </c>
      <c r="Q211" s="33">
        <v>0</v>
      </c>
      <c r="R211" s="33">
        <v>0</v>
      </c>
      <c r="S211" s="34" t="s">
        <v>1410</v>
      </c>
      <c r="T211" s="33">
        <v>0</v>
      </c>
      <c r="U211" s="32" t="s">
        <v>226</v>
      </c>
      <c r="V211" s="32" t="s">
        <v>961</v>
      </c>
      <c r="W211" s="30">
        <f>IF(OR(LEFT(I211)="7",LEFT(I211,1)="8"),VALUE(RIGHT(I211,3)),VALUE(RIGHT(I211,4)))</f>
        <v>1060</v>
      </c>
      <c r="X211" s="35"/>
    </row>
    <row r="212" spans="1:24" s="36" customFormat="1" ht="183" customHeight="1">
      <c r="A212" s="26">
        <v>11</v>
      </c>
      <c r="B212" s="27" t="s">
        <v>744</v>
      </c>
      <c r="C212" s="27" t="s">
        <v>163</v>
      </c>
      <c r="D212" s="27" t="s">
        <v>188</v>
      </c>
      <c r="E212" s="28">
        <v>1</v>
      </c>
      <c r="F212" s="29">
        <v>315</v>
      </c>
      <c r="G212" s="30" t="s">
        <v>796</v>
      </c>
      <c r="H212" s="30" t="s">
        <v>796</v>
      </c>
      <c r="I212" s="31">
        <v>20021111201289</v>
      </c>
      <c r="J212" s="32" t="s">
        <v>799</v>
      </c>
      <c r="K212" s="32" t="s">
        <v>800</v>
      </c>
      <c r="L212" s="32" t="s">
        <v>501</v>
      </c>
      <c r="M212" s="32" t="s">
        <v>795</v>
      </c>
      <c r="N212" s="32" t="s">
        <v>632</v>
      </c>
      <c r="O212" s="33">
        <v>0</v>
      </c>
      <c r="P212" s="33">
        <v>0</v>
      </c>
      <c r="Q212" s="33">
        <v>0</v>
      </c>
      <c r="R212" s="33">
        <v>0</v>
      </c>
      <c r="S212" s="34" t="s">
        <v>1411</v>
      </c>
      <c r="T212" s="33">
        <v>0</v>
      </c>
      <c r="U212" s="32" t="s">
        <v>226</v>
      </c>
      <c r="V212" s="32" t="s">
        <v>962</v>
      </c>
      <c r="W212" s="30">
        <f>IF(OR(LEFT(I212)="7",LEFT(I212,1)="8"),VALUE(RIGHT(I212,3)),VALUE(RIGHT(I212,4)))</f>
        <v>1289</v>
      </c>
      <c r="X212" s="35"/>
    </row>
    <row r="213" spans="1:23" s="61" customFormat="1" ht="12" outlineLevel="3">
      <c r="A213" s="42"/>
      <c r="B213" s="83" t="s">
        <v>801</v>
      </c>
      <c r="C213" s="84"/>
      <c r="D213" s="84"/>
      <c r="E213" s="43">
        <f>SUBTOTAL(9,E214:E218)</f>
        <v>3</v>
      </c>
      <c r="F213" s="44"/>
      <c r="G213" s="44"/>
      <c r="H213" s="44"/>
      <c r="I213" s="45"/>
      <c r="J213" s="44"/>
      <c r="K213" s="44"/>
      <c r="L213" s="44"/>
      <c r="M213" s="44"/>
      <c r="N213" s="44"/>
      <c r="O213" s="46"/>
      <c r="P213" s="47"/>
      <c r="Q213" s="47"/>
      <c r="R213" s="47"/>
      <c r="S213" s="66"/>
      <c r="T213" s="47"/>
      <c r="U213" s="44"/>
      <c r="V213" s="48"/>
      <c r="W213" s="60"/>
    </row>
    <row r="214" spans="1:23" s="59" customFormat="1" ht="12" outlineLevel="1">
      <c r="A214" s="57"/>
      <c r="B214" s="85" t="s">
        <v>651</v>
      </c>
      <c r="C214" s="86" t="s">
        <v>649</v>
      </c>
      <c r="D214" s="86"/>
      <c r="E214" s="37">
        <f>SUBTOTAL(9,E215:E218)</f>
        <v>3</v>
      </c>
      <c r="F214" s="38"/>
      <c r="G214" s="38"/>
      <c r="H214" s="38"/>
      <c r="I214" s="39"/>
      <c r="J214" s="38"/>
      <c r="K214" s="38"/>
      <c r="L214" s="38"/>
      <c r="M214" s="38"/>
      <c r="N214" s="38"/>
      <c r="O214" s="40"/>
      <c r="P214" s="40"/>
      <c r="Q214" s="40"/>
      <c r="R214" s="40"/>
      <c r="S214" s="71"/>
      <c r="T214" s="40"/>
      <c r="U214" s="38"/>
      <c r="V214" s="41"/>
      <c r="W214" s="58"/>
    </row>
    <row r="215" spans="1:23" s="56" customFormat="1" ht="12" outlineLevel="2">
      <c r="A215" s="54"/>
      <c r="B215" s="87" t="s">
        <v>263</v>
      </c>
      <c r="C215" s="88"/>
      <c r="D215" s="88"/>
      <c r="E215" s="49">
        <f>SUBTOTAL(9,E216:E218)</f>
        <v>3</v>
      </c>
      <c r="F215" s="50"/>
      <c r="G215" s="50"/>
      <c r="H215" s="50"/>
      <c r="I215" s="51"/>
      <c r="J215" s="50"/>
      <c r="K215" s="50"/>
      <c r="L215" s="50"/>
      <c r="M215" s="50"/>
      <c r="N215" s="50"/>
      <c r="O215" s="52"/>
      <c r="P215" s="52"/>
      <c r="Q215" s="52"/>
      <c r="R215" s="52"/>
      <c r="S215" s="72"/>
      <c r="T215" s="52"/>
      <c r="U215" s="50"/>
      <c r="V215" s="53"/>
      <c r="W215" s="55"/>
    </row>
    <row r="216" spans="1:24" s="36" customFormat="1" ht="136.5" customHeight="1">
      <c r="A216" s="26">
        <v>12</v>
      </c>
      <c r="B216" s="27" t="s">
        <v>801</v>
      </c>
      <c r="C216" s="27" t="s">
        <v>98</v>
      </c>
      <c r="D216" s="27" t="s">
        <v>188</v>
      </c>
      <c r="E216" s="28">
        <v>1</v>
      </c>
      <c r="F216" s="29" t="s">
        <v>283</v>
      </c>
      <c r="G216" s="30" t="s">
        <v>284</v>
      </c>
      <c r="H216" s="30" t="s">
        <v>284</v>
      </c>
      <c r="I216" s="31" t="s">
        <v>285</v>
      </c>
      <c r="J216" s="32" t="s">
        <v>286</v>
      </c>
      <c r="K216" s="32" t="s">
        <v>378</v>
      </c>
      <c r="L216" s="32" t="s">
        <v>223</v>
      </c>
      <c r="M216" s="32" t="s">
        <v>224</v>
      </c>
      <c r="N216" s="32" t="s">
        <v>225</v>
      </c>
      <c r="O216" s="33">
        <v>24824835.74</v>
      </c>
      <c r="P216" s="33">
        <v>0</v>
      </c>
      <c r="Q216" s="33">
        <v>1979335</v>
      </c>
      <c r="R216" s="33">
        <v>298414.6</v>
      </c>
      <c r="S216" s="34" t="s">
        <v>1741</v>
      </c>
      <c r="T216" s="33">
        <v>26505756.14</v>
      </c>
      <c r="U216" s="32" t="s">
        <v>226</v>
      </c>
      <c r="V216" s="32" t="s">
        <v>963</v>
      </c>
      <c r="W216" s="30">
        <f>IF(OR(LEFT(I216)="7",LEFT(I216,1)="8"),VALUE(RIGHT(I216,3)),VALUE(RIGHT(I216,4)))</f>
        <v>345</v>
      </c>
      <c r="X216" s="35"/>
    </row>
    <row r="217" spans="1:24" s="36" customFormat="1" ht="149.25" customHeight="1">
      <c r="A217" s="26">
        <v>12</v>
      </c>
      <c r="B217" s="27" t="s">
        <v>801</v>
      </c>
      <c r="C217" s="27" t="s">
        <v>98</v>
      </c>
      <c r="D217" s="27" t="s">
        <v>188</v>
      </c>
      <c r="E217" s="28">
        <v>1</v>
      </c>
      <c r="F217" s="29" t="s">
        <v>287</v>
      </c>
      <c r="G217" s="30" t="s">
        <v>288</v>
      </c>
      <c r="H217" s="30" t="s">
        <v>280</v>
      </c>
      <c r="I217" s="31" t="s">
        <v>289</v>
      </c>
      <c r="J217" s="32" t="s">
        <v>290</v>
      </c>
      <c r="K217" s="32" t="s">
        <v>291</v>
      </c>
      <c r="L217" s="32" t="s">
        <v>668</v>
      </c>
      <c r="M217" s="32" t="s">
        <v>764</v>
      </c>
      <c r="N217" s="32" t="s">
        <v>637</v>
      </c>
      <c r="O217" s="33">
        <v>33911.73</v>
      </c>
      <c r="P217" s="33">
        <v>0</v>
      </c>
      <c r="Q217" s="33">
        <v>2246.49</v>
      </c>
      <c r="R217" s="33">
        <v>0</v>
      </c>
      <c r="S217" s="34" t="s">
        <v>1412</v>
      </c>
      <c r="T217" s="33">
        <v>36158.22</v>
      </c>
      <c r="U217" s="32" t="s">
        <v>226</v>
      </c>
      <c r="V217" s="32" t="s">
        <v>1742</v>
      </c>
      <c r="W217" s="30">
        <f>IF(OR(LEFT(I217)="7",LEFT(I217,1)="8"),VALUE(RIGHT(I217,3)),VALUE(RIGHT(I217,4)))</f>
        <v>69</v>
      </c>
      <c r="X217" s="35"/>
    </row>
    <row r="218" spans="1:24" s="36" customFormat="1" ht="140.25" customHeight="1">
      <c r="A218" s="26">
        <v>12</v>
      </c>
      <c r="B218" s="27" t="s">
        <v>801</v>
      </c>
      <c r="C218" s="27" t="s">
        <v>98</v>
      </c>
      <c r="D218" s="27" t="s">
        <v>188</v>
      </c>
      <c r="E218" s="28">
        <v>1</v>
      </c>
      <c r="F218" s="29" t="s">
        <v>292</v>
      </c>
      <c r="G218" s="30" t="s">
        <v>293</v>
      </c>
      <c r="H218" s="30" t="s">
        <v>489</v>
      </c>
      <c r="I218" s="31">
        <v>20041251001386</v>
      </c>
      <c r="J218" s="32" t="s">
        <v>514</v>
      </c>
      <c r="K218" s="32" t="s">
        <v>379</v>
      </c>
      <c r="L218" s="32" t="s">
        <v>223</v>
      </c>
      <c r="M218" s="32" t="s">
        <v>644</v>
      </c>
      <c r="N218" s="32" t="s">
        <v>225</v>
      </c>
      <c r="O218" s="33">
        <v>85709071497.7</v>
      </c>
      <c r="P218" s="33">
        <v>14399918441</v>
      </c>
      <c r="Q218" s="33">
        <v>7152012720.26</v>
      </c>
      <c r="R218" s="33">
        <v>14380076434.07</v>
      </c>
      <c r="S218" s="34" t="s">
        <v>1573</v>
      </c>
      <c r="T218" s="33">
        <v>92880926224.89</v>
      </c>
      <c r="U218" s="32" t="s">
        <v>226</v>
      </c>
      <c r="V218" s="32" t="s">
        <v>1191</v>
      </c>
      <c r="W218" s="30">
        <f>IF(OR(LEFT(I218)="7",LEFT(I218,1)="8"),VALUE(RIGHT(I218,3)),VALUE(RIGHT(I218,4)))</f>
        <v>1386</v>
      </c>
      <c r="X218" s="35"/>
    </row>
    <row r="219" spans="1:23" s="61" customFormat="1" ht="12" outlineLevel="3">
      <c r="A219" s="42"/>
      <c r="B219" s="83" t="s">
        <v>294</v>
      </c>
      <c r="C219" s="84"/>
      <c r="D219" s="84"/>
      <c r="E219" s="43">
        <f>SUBTOTAL(9,E220:E223)</f>
        <v>2</v>
      </c>
      <c r="F219" s="44"/>
      <c r="G219" s="44"/>
      <c r="H219" s="44"/>
      <c r="I219" s="45"/>
      <c r="J219" s="44"/>
      <c r="K219" s="44"/>
      <c r="L219" s="44"/>
      <c r="M219" s="44"/>
      <c r="N219" s="44"/>
      <c r="O219" s="46"/>
      <c r="P219" s="47"/>
      <c r="Q219" s="47"/>
      <c r="R219" s="47"/>
      <c r="S219" s="66"/>
      <c r="T219" s="47"/>
      <c r="U219" s="44"/>
      <c r="V219" s="48"/>
      <c r="W219" s="60"/>
    </row>
    <row r="220" spans="1:23" s="59" customFormat="1" ht="12" outlineLevel="1">
      <c r="A220" s="57"/>
      <c r="B220" s="85" t="s">
        <v>651</v>
      </c>
      <c r="C220" s="86" t="s">
        <v>649</v>
      </c>
      <c r="D220" s="86"/>
      <c r="E220" s="37">
        <f>SUBTOTAL(9,E221:E223)</f>
        <v>2</v>
      </c>
      <c r="F220" s="38"/>
      <c r="G220" s="38"/>
      <c r="H220" s="38"/>
      <c r="I220" s="39"/>
      <c r="J220" s="38"/>
      <c r="K220" s="38"/>
      <c r="L220" s="38"/>
      <c r="M220" s="38"/>
      <c r="N220" s="38"/>
      <c r="O220" s="40"/>
      <c r="P220" s="40"/>
      <c r="Q220" s="40"/>
      <c r="R220" s="40"/>
      <c r="S220" s="71"/>
      <c r="T220" s="40"/>
      <c r="U220" s="38"/>
      <c r="V220" s="41"/>
      <c r="W220" s="58"/>
    </row>
    <row r="221" spans="1:23" s="56" customFormat="1" ht="12" outlineLevel="2">
      <c r="A221" s="54"/>
      <c r="B221" s="87" t="s">
        <v>263</v>
      </c>
      <c r="C221" s="88"/>
      <c r="D221" s="88"/>
      <c r="E221" s="49">
        <f>SUBTOTAL(9,E222:E223)</f>
        <v>2</v>
      </c>
      <c r="F221" s="50"/>
      <c r="G221" s="50"/>
      <c r="H221" s="50"/>
      <c r="I221" s="51"/>
      <c r="J221" s="50"/>
      <c r="K221" s="50"/>
      <c r="L221" s="50"/>
      <c r="M221" s="50"/>
      <c r="N221" s="50"/>
      <c r="O221" s="52"/>
      <c r="P221" s="52"/>
      <c r="Q221" s="52"/>
      <c r="R221" s="52"/>
      <c r="S221" s="72"/>
      <c r="T221" s="52"/>
      <c r="U221" s="50"/>
      <c r="V221" s="53"/>
      <c r="W221" s="55"/>
    </row>
    <row r="222" spans="1:24" s="36" customFormat="1" ht="172.5" customHeight="1">
      <c r="A222" s="26">
        <v>14</v>
      </c>
      <c r="B222" s="27" t="s">
        <v>294</v>
      </c>
      <c r="C222" s="27" t="s">
        <v>98</v>
      </c>
      <c r="D222" s="27" t="s">
        <v>188</v>
      </c>
      <c r="E222" s="28">
        <v>1</v>
      </c>
      <c r="F222" s="29" t="s">
        <v>281</v>
      </c>
      <c r="G222" s="30" t="s">
        <v>282</v>
      </c>
      <c r="H222" s="30" t="s">
        <v>282</v>
      </c>
      <c r="I222" s="31" t="s">
        <v>297</v>
      </c>
      <c r="J222" s="32" t="s">
        <v>298</v>
      </c>
      <c r="K222" s="32" t="s">
        <v>381</v>
      </c>
      <c r="L222" s="32" t="s">
        <v>668</v>
      </c>
      <c r="M222" s="32" t="s">
        <v>376</v>
      </c>
      <c r="N222" s="32" t="s">
        <v>330</v>
      </c>
      <c r="O222" s="33">
        <v>175102533.84</v>
      </c>
      <c r="P222" s="33">
        <v>18049030</v>
      </c>
      <c r="Q222" s="33">
        <v>25351711.04</v>
      </c>
      <c r="R222" s="33">
        <v>14766973.96</v>
      </c>
      <c r="S222" s="34" t="s">
        <v>1413</v>
      </c>
      <c r="T222" s="33">
        <v>203736300.92</v>
      </c>
      <c r="U222" s="32" t="s">
        <v>645</v>
      </c>
      <c r="V222" s="32" t="s">
        <v>1744</v>
      </c>
      <c r="W222" s="30">
        <f>IF(OR(LEFT(I222)="7",LEFT(I222,1)="8"),VALUE(RIGHT(I222,3)),VALUE(RIGHT(I222,4)))</f>
        <v>99</v>
      </c>
      <c r="X222" s="35"/>
    </row>
    <row r="223" spans="1:24" s="36" customFormat="1" ht="174" customHeight="1">
      <c r="A223" s="26">
        <v>14</v>
      </c>
      <c r="B223" s="27" t="s">
        <v>294</v>
      </c>
      <c r="C223" s="27" t="s">
        <v>98</v>
      </c>
      <c r="D223" s="27" t="s">
        <v>188</v>
      </c>
      <c r="E223" s="28">
        <v>1</v>
      </c>
      <c r="F223" s="29" t="s">
        <v>281</v>
      </c>
      <c r="G223" s="30" t="s">
        <v>282</v>
      </c>
      <c r="H223" s="30" t="s">
        <v>282</v>
      </c>
      <c r="I223" s="31" t="s">
        <v>295</v>
      </c>
      <c r="J223" s="32" t="s">
        <v>296</v>
      </c>
      <c r="K223" s="32" t="s">
        <v>380</v>
      </c>
      <c r="L223" s="32" t="s">
        <v>668</v>
      </c>
      <c r="M223" s="32" t="s">
        <v>376</v>
      </c>
      <c r="N223" s="32" t="s">
        <v>753</v>
      </c>
      <c r="O223" s="33">
        <v>17135056.14</v>
      </c>
      <c r="P223" s="33">
        <v>2472970</v>
      </c>
      <c r="Q223" s="33">
        <v>2791447.27</v>
      </c>
      <c r="R223" s="33">
        <v>1680373.06</v>
      </c>
      <c r="S223" s="34" t="s">
        <v>1414</v>
      </c>
      <c r="T223" s="33">
        <v>20719100.35</v>
      </c>
      <c r="U223" s="32" t="s">
        <v>645</v>
      </c>
      <c r="V223" s="32" t="s">
        <v>1743</v>
      </c>
      <c r="W223" s="30">
        <f>IF(OR(LEFT(I223)="7",LEFT(I223,1)="8"),VALUE(RIGHT(I223,3)),VALUE(RIGHT(I223,4)))</f>
        <v>84</v>
      </c>
      <c r="X223" s="35"/>
    </row>
    <row r="224" spans="1:23" s="61" customFormat="1" ht="12" outlineLevel="3">
      <c r="A224" s="42"/>
      <c r="B224" s="83" t="s">
        <v>1028</v>
      </c>
      <c r="C224" s="84"/>
      <c r="D224" s="84"/>
      <c r="E224" s="43">
        <f>SUBTOTAL(9,E227:E240)</f>
        <v>8</v>
      </c>
      <c r="F224" s="44"/>
      <c r="G224" s="44"/>
      <c r="H224" s="44"/>
      <c r="I224" s="45"/>
      <c r="J224" s="44"/>
      <c r="K224" s="44"/>
      <c r="L224" s="44"/>
      <c r="M224" s="44"/>
      <c r="N224" s="44"/>
      <c r="O224" s="46"/>
      <c r="P224" s="47"/>
      <c r="Q224" s="47"/>
      <c r="R224" s="47"/>
      <c r="S224" s="66"/>
      <c r="T224" s="47"/>
      <c r="U224" s="44"/>
      <c r="V224" s="48"/>
      <c r="W224" s="60"/>
    </row>
    <row r="225" spans="1:23" s="59" customFormat="1" ht="12" outlineLevel="1">
      <c r="A225" s="57"/>
      <c r="B225" s="85" t="s">
        <v>651</v>
      </c>
      <c r="C225" s="86" t="s">
        <v>649</v>
      </c>
      <c r="D225" s="86"/>
      <c r="E225" s="37">
        <f>SUBTOTAL(9,E226:E234)</f>
        <v>6</v>
      </c>
      <c r="F225" s="38"/>
      <c r="G225" s="38"/>
      <c r="H225" s="38"/>
      <c r="I225" s="39"/>
      <c r="J225" s="38"/>
      <c r="K225" s="38"/>
      <c r="L225" s="38"/>
      <c r="M225" s="38"/>
      <c r="N225" s="38"/>
      <c r="O225" s="40"/>
      <c r="P225" s="40"/>
      <c r="Q225" s="40"/>
      <c r="R225" s="40"/>
      <c r="S225" s="71"/>
      <c r="T225" s="40"/>
      <c r="U225" s="38"/>
      <c r="V225" s="41"/>
      <c r="W225" s="58"/>
    </row>
    <row r="226" spans="1:23" s="56" customFormat="1" ht="12" outlineLevel="2">
      <c r="A226" s="54"/>
      <c r="B226" s="87" t="s">
        <v>263</v>
      </c>
      <c r="C226" s="88"/>
      <c r="D226" s="88"/>
      <c r="E226" s="49">
        <f>SUBTOTAL(9,E227:E230)</f>
        <v>4</v>
      </c>
      <c r="F226" s="50"/>
      <c r="G226" s="50"/>
      <c r="H226" s="50"/>
      <c r="I226" s="51"/>
      <c r="J226" s="50"/>
      <c r="K226" s="50"/>
      <c r="L226" s="50"/>
      <c r="M226" s="50"/>
      <c r="N226" s="50"/>
      <c r="O226" s="52"/>
      <c r="P226" s="52"/>
      <c r="Q226" s="52"/>
      <c r="R226" s="52"/>
      <c r="S226" s="72"/>
      <c r="T226" s="52"/>
      <c r="U226" s="50"/>
      <c r="V226" s="53"/>
      <c r="W226" s="55"/>
    </row>
    <row r="227" spans="1:24" s="36" customFormat="1" ht="181.5" customHeight="1">
      <c r="A227" s="26">
        <v>15</v>
      </c>
      <c r="B227" s="27" t="s">
        <v>1158</v>
      </c>
      <c r="C227" s="27" t="s">
        <v>98</v>
      </c>
      <c r="D227" s="27" t="s">
        <v>188</v>
      </c>
      <c r="E227" s="28">
        <v>1</v>
      </c>
      <c r="F227" s="29">
        <v>400</v>
      </c>
      <c r="G227" s="30" t="s">
        <v>638</v>
      </c>
      <c r="H227" s="30" t="s">
        <v>489</v>
      </c>
      <c r="I227" s="31" t="s">
        <v>302</v>
      </c>
      <c r="J227" s="32" t="s">
        <v>303</v>
      </c>
      <c r="K227" s="32" t="s">
        <v>59</v>
      </c>
      <c r="L227" s="32" t="s">
        <v>223</v>
      </c>
      <c r="M227" s="32" t="s">
        <v>138</v>
      </c>
      <c r="N227" s="32" t="s">
        <v>225</v>
      </c>
      <c r="O227" s="33">
        <v>38306001.45</v>
      </c>
      <c r="P227" s="33">
        <v>0</v>
      </c>
      <c r="Q227" s="33">
        <v>3127129.05</v>
      </c>
      <c r="R227" s="33">
        <v>141953.05</v>
      </c>
      <c r="S227" s="34" t="s">
        <v>1494</v>
      </c>
      <c r="T227" s="33">
        <v>964578910.03</v>
      </c>
      <c r="U227" s="32" t="s">
        <v>645</v>
      </c>
      <c r="V227" s="32" t="s">
        <v>1746</v>
      </c>
      <c r="W227" s="30">
        <f>IF(OR(LEFT(I227)="7",LEFT(I227,1)="8"),VALUE(RIGHT(I227,3)),VALUE(RIGHT(I227,4)))</f>
        <v>162</v>
      </c>
      <c r="X227" s="35"/>
    </row>
    <row r="228" spans="1:24" s="36" customFormat="1" ht="180.75" customHeight="1">
      <c r="A228" s="26">
        <v>15</v>
      </c>
      <c r="B228" s="27" t="s">
        <v>1158</v>
      </c>
      <c r="C228" s="27" t="s">
        <v>98</v>
      </c>
      <c r="D228" s="27" t="s">
        <v>188</v>
      </c>
      <c r="E228" s="28">
        <v>1</v>
      </c>
      <c r="F228" s="29">
        <v>400</v>
      </c>
      <c r="G228" s="30" t="s">
        <v>638</v>
      </c>
      <c r="H228" s="30" t="s">
        <v>489</v>
      </c>
      <c r="I228" s="31" t="s">
        <v>299</v>
      </c>
      <c r="J228" s="32" t="s">
        <v>300</v>
      </c>
      <c r="K228" s="32" t="s">
        <v>301</v>
      </c>
      <c r="L228" s="32" t="s">
        <v>501</v>
      </c>
      <c r="M228" s="32" t="s">
        <v>1048</v>
      </c>
      <c r="N228" s="32" t="s">
        <v>637</v>
      </c>
      <c r="O228" s="33">
        <v>14817846.72</v>
      </c>
      <c r="P228" s="33">
        <v>0</v>
      </c>
      <c r="Q228" s="33">
        <v>1191382.96</v>
      </c>
      <c r="R228" s="33">
        <v>566955.84</v>
      </c>
      <c r="S228" s="34" t="s">
        <v>1495</v>
      </c>
      <c r="T228" s="33">
        <v>15442273.84</v>
      </c>
      <c r="U228" s="32" t="s">
        <v>226</v>
      </c>
      <c r="V228" s="32" t="s">
        <v>1745</v>
      </c>
      <c r="W228" s="30">
        <f>IF(OR(LEFT(I228)="7",LEFT(I228,1)="8"),VALUE(RIGHT(I228,3)),VALUE(RIGHT(I228,4)))</f>
        <v>161</v>
      </c>
      <c r="X228" s="35"/>
    </row>
    <row r="229" spans="1:24" s="36" customFormat="1" ht="145.5" customHeight="1">
      <c r="A229" s="26">
        <v>15</v>
      </c>
      <c r="B229" s="27" t="s">
        <v>1028</v>
      </c>
      <c r="C229" s="27" t="s">
        <v>98</v>
      </c>
      <c r="D229" s="27" t="s">
        <v>188</v>
      </c>
      <c r="E229" s="28">
        <v>1</v>
      </c>
      <c r="F229" s="29" t="s">
        <v>1096</v>
      </c>
      <c r="G229" s="30" t="s">
        <v>820</v>
      </c>
      <c r="H229" s="30" t="s">
        <v>820</v>
      </c>
      <c r="I229" s="31" t="s">
        <v>821</v>
      </c>
      <c r="J229" s="32" t="s">
        <v>822</v>
      </c>
      <c r="K229" s="32" t="s">
        <v>784</v>
      </c>
      <c r="L229" s="32" t="s">
        <v>668</v>
      </c>
      <c r="M229" s="32" t="s">
        <v>610</v>
      </c>
      <c r="N229" s="32" t="s">
        <v>753</v>
      </c>
      <c r="O229" s="33">
        <v>18413360.92</v>
      </c>
      <c r="P229" s="33">
        <v>16680129.09</v>
      </c>
      <c r="Q229" s="33">
        <v>1997670.21</v>
      </c>
      <c r="R229" s="33">
        <v>16884325.06</v>
      </c>
      <c r="S229" s="34" t="s">
        <v>1513</v>
      </c>
      <c r="T229" s="33">
        <v>20206835.16</v>
      </c>
      <c r="U229" s="32" t="s">
        <v>645</v>
      </c>
      <c r="V229" s="32" t="s">
        <v>1747</v>
      </c>
      <c r="W229" s="30">
        <f>IF(OR(LEFT(I229)="7",LEFT(I229,1)="8"),VALUE(RIGHT(I229,3)),VALUE(RIGHT(I229,4)))</f>
        <v>416</v>
      </c>
      <c r="X229" s="35"/>
    </row>
    <row r="230" spans="1:24" s="36" customFormat="1" ht="150" customHeight="1">
      <c r="A230" s="26">
        <v>15</v>
      </c>
      <c r="B230" s="27" t="s">
        <v>1158</v>
      </c>
      <c r="C230" s="27" t="s">
        <v>98</v>
      </c>
      <c r="D230" s="27" t="s">
        <v>188</v>
      </c>
      <c r="E230" s="28">
        <v>1</v>
      </c>
      <c r="F230" s="29" t="s">
        <v>592</v>
      </c>
      <c r="G230" s="30" t="s">
        <v>593</v>
      </c>
      <c r="H230" s="30" t="s">
        <v>656</v>
      </c>
      <c r="I230" s="31" t="s">
        <v>594</v>
      </c>
      <c r="J230" s="32" t="s">
        <v>595</v>
      </c>
      <c r="K230" s="32" t="s">
        <v>596</v>
      </c>
      <c r="L230" s="32" t="s">
        <v>668</v>
      </c>
      <c r="M230" s="32" t="s">
        <v>597</v>
      </c>
      <c r="N230" s="32" t="s">
        <v>632</v>
      </c>
      <c r="O230" s="33">
        <v>56984842.52</v>
      </c>
      <c r="P230" s="33">
        <v>0</v>
      </c>
      <c r="Q230" s="33">
        <v>0</v>
      </c>
      <c r="R230" s="33">
        <v>0</v>
      </c>
      <c r="S230" s="34" t="s">
        <v>1748</v>
      </c>
      <c r="T230" s="33">
        <v>56984842.52</v>
      </c>
      <c r="U230" s="32" t="s">
        <v>645</v>
      </c>
      <c r="V230" s="32" t="s">
        <v>1749</v>
      </c>
      <c r="W230" s="30">
        <f>IF(OR(LEFT(I230)="7",LEFT(I230,1)="8"),VALUE(RIGHT(I230,3)),VALUE(RIGHT(I230,4)))</f>
        <v>755</v>
      </c>
      <c r="X230" s="35"/>
    </row>
    <row r="231" spans="1:23" s="59" customFormat="1" ht="12" outlineLevel="1">
      <c r="A231" s="57"/>
      <c r="B231" s="85" t="s">
        <v>651</v>
      </c>
      <c r="C231" s="86" t="s">
        <v>649</v>
      </c>
      <c r="D231" s="86"/>
      <c r="E231" s="37">
        <f>SUBTOTAL(9,E232:E236)</f>
        <v>2</v>
      </c>
      <c r="F231" s="38"/>
      <c r="G231" s="38"/>
      <c r="H231" s="38"/>
      <c r="I231" s="39"/>
      <c r="J231" s="38"/>
      <c r="K231" s="38"/>
      <c r="L231" s="38"/>
      <c r="M231" s="38"/>
      <c r="N231" s="38"/>
      <c r="O231" s="40"/>
      <c r="P231" s="40"/>
      <c r="Q231" s="40"/>
      <c r="R231" s="40"/>
      <c r="S231" s="71"/>
      <c r="T231" s="40"/>
      <c r="U231" s="38"/>
      <c r="V231" s="41"/>
      <c r="W231" s="58"/>
    </row>
    <row r="232" spans="1:23" s="56" customFormat="1" ht="12" outlineLevel="2">
      <c r="A232" s="54"/>
      <c r="B232" s="87" t="s">
        <v>1097</v>
      </c>
      <c r="C232" s="88"/>
      <c r="D232" s="88"/>
      <c r="E232" s="49">
        <f>SUBTOTAL(9,E233:E236)</f>
        <v>2</v>
      </c>
      <c r="F232" s="50"/>
      <c r="G232" s="50"/>
      <c r="H232" s="50"/>
      <c r="I232" s="51"/>
      <c r="J232" s="50"/>
      <c r="K232" s="50"/>
      <c r="L232" s="50"/>
      <c r="M232" s="50"/>
      <c r="N232" s="50"/>
      <c r="O232" s="52"/>
      <c r="P232" s="52"/>
      <c r="Q232" s="52"/>
      <c r="R232" s="52"/>
      <c r="S232" s="72"/>
      <c r="T232" s="52"/>
      <c r="U232" s="50"/>
      <c r="V232" s="53"/>
      <c r="W232" s="55"/>
    </row>
    <row r="233" spans="1:24" s="36" customFormat="1" ht="162.75" customHeight="1">
      <c r="A233" s="26">
        <v>15</v>
      </c>
      <c r="B233" s="27" t="s">
        <v>1028</v>
      </c>
      <c r="C233" s="27" t="s">
        <v>98</v>
      </c>
      <c r="D233" s="27" t="s">
        <v>499</v>
      </c>
      <c r="E233" s="28">
        <v>1</v>
      </c>
      <c r="F233" s="29">
        <v>513</v>
      </c>
      <c r="G233" s="30" t="s">
        <v>1087</v>
      </c>
      <c r="H233" s="30" t="s">
        <v>614</v>
      </c>
      <c r="I233" s="31">
        <v>20042041001379</v>
      </c>
      <c r="J233" s="32" t="s">
        <v>242</v>
      </c>
      <c r="K233" s="32" t="s">
        <v>851</v>
      </c>
      <c r="L233" s="32" t="s">
        <v>223</v>
      </c>
      <c r="M233" s="32" t="s">
        <v>644</v>
      </c>
      <c r="N233" s="32" t="s">
        <v>637</v>
      </c>
      <c r="O233" s="33">
        <v>13592929.95</v>
      </c>
      <c r="P233" s="33">
        <v>1400000</v>
      </c>
      <c r="Q233" s="33">
        <v>953136.42</v>
      </c>
      <c r="R233" s="33">
        <v>5099307.96</v>
      </c>
      <c r="S233" s="34" t="s">
        <v>1415</v>
      </c>
      <c r="T233" s="33">
        <v>10846758.41</v>
      </c>
      <c r="U233" s="32" t="s">
        <v>226</v>
      </c>
      <c r="V233" s="32" t="s">
        <v>1750</v>
      </c>
      <c r="W233" s="30">
        <f>IF(OR(LEFT(I233)="7",LEFT(I233,1)="8"),VALUE(RIGHT(I233,3)),VALUE(RIGHT(I233,4)))</f>
        <v>1379</v>
      </c>
      <c r="X233" s="35"/>
    </row>
    <row r="234" spans="1:24" s="36" customFormat="1" ht="147.75" customHeight="1">
      <c r="A234" s="26">
        <v>15</v>
      </c>
      <c r="B234" s="27" t="s">
        <v>1028</v>
      </c>
      <c r="C234" s="27" t="s">
        <v>98</v>
      </c>
      <c r="D234" s="27" t="s">
        <v>499</v>
      </c>
      <c r="E234" s="28">
        <v>1</v>
      </c>
      <c r="F234" s="29">
        <v>513</v>
      </c>
      <c r="G234" s="30" t="s">
        <v>1087</v>
      </c>
      <c r="H234" s="30" t="s">
        <v>357</v>
      </c>
      <c r="I234" s="31">
        <v>20042041001382</v>
      </c>
      <c r="J234" s="32" t="s">
        <v>112</v>
      </c>
      <c r="K234" s="32" t="s">
        <v>203</v>
      </c>
      <c r="L234" s="32" t="s">
        <v>223</v>
      </c>
      <c r="M234" s="32" t="s">
        <v>644</v>
      </c>
      <c r="N234" s="32" t="s">
        <v>637</v>
      </c>
      <c r="O234" s="33">
        <v>2089668.45</v>
      </c>
      <c r="P234" s="33">
        <v>0</v>
      </c>
      <c r="Q234" s="33">
        <v>162796.67</v>
      </c>
      <c r="R234" s="33">
        <v>117302.16</v>
      </c>
      <c r="S234" s="34" t="s">
        <v>1416</v>
      </c>
      <c r="T234" s="33">
        <v>2135162.96</v>
      </c>
      <c r="U234" s="32" t="s">
        <v>226</v>
      </c>
      <c r="V234" s="32" t="s">
        <v>1751</v>
      </c>
      <c r="W234" s="30">
        <f>IF(OR(LEFT(I234)="7",LEFT(I234,1)="8"),VALUE(RIGHT(I234,3)),VALUE(RIGHT(I234,4)))</f>
        <v>1382</v>
      </c>
      <c r="X234" s="35"/>
    </row>
    <row r="235" spans="1:23" s="59" customFormat="1" ht="12" outlineLevel="1">
      <c r="A235" s="57"/>
      <c r="B235" s="85" t="s">
        <v>162</v>
      </c>
      <c r="C235" s="86" t="s">
        <v>649</v>
      </c>
      <c r="D235" s="86"/>
      <c r="E235" s="37">
        <f>SUBTOTAL(9,E236:E237)</f>
        <v>1</v>
      </c>
      <c r="F235" s="38"/>
      <c r="G235" s="38"/>
      <c r="H235" s="38"/>
      <c r="I235" s="39"/>
      <c r="J235" s="38"/>
      <c r="K235" s="38"/>
      <c r="L235" s="38"/>
      <c r="M235" s="38"/>
      <c r="N235" s="38"/>
      <c r="O235" s="40"/>
      <c r="P235" s="40"/>
      <c r="Q235" s="40"/>
      <c r="R235" s="40"/>
      <c r="S235" s="71"/>
      <c r="T235" s="40"/>
      <c r="U235" s="38"/>
      <c r="V235" s="41"/>
      <c r="W235" s="58"/>
    </row>
    <row r="236" spans="1:23" s="56" customFormat="1" ht="12" outlineLevel="2">
      <c r="A236" s="54"/>
      <c r="B236" s="87" t="s">
        <v>854</v>
      </c>
      <c r="C236" s="88"/>
      <c r="D236" s="88"/>
      <c r="E236" s="49">
        <f>SUBTOTAL(9,E237:E237)</f>
        <v>1</v>
      </c>
      <c r="F236" s="50"/>
      <c r="G236" s="50"/>
      <c r="H236" s="50"/>
      <c r="I236" s="51"/>
      <c r="J236" s="50"/>
      <c r="K236" s="50"/>
      <c r="L236" s="50"/>
      <c r="M236" s="50"/>
      <c r="N236" s="50"/>
      <c r="O236" s="52"/>
      <c r="P236" s="52"/>
      <c r="Q236" s="52"/>
      <c r="R236" s="52"/>
      <c r="S236" s="72"/>
      <c r="T236" s="52"/>
      <c r="U236" s="50"/>
      <c r="V236" s="53"/>
      <c r="W236" s="55"/>
    </row>
    <row r="237" spans="1:24" s="36" customFormat="1" ht="193.5" customHeight="1">
      <c r="A237" s="26">
        <v>15</v>
      </c>
      <c r="B237" s="27" t="s">
        <v>1028</v>
      </c>
      <c r="C237" s="27" t="s">
        <v>64</v>
      </c>
      <c r="D237" s="27" t="s">
        <v>188</v>
      </c>
      <c r="E237" s="28">
        <v>1</v>
      </c>
      <c r="F237" s="29">
        <v>400</v>
      </c>
      <c r="G237" s="30" t="s">
        <v>638</v>
      </c>
      <c r="H237" s="30" t="s">
        <v>638</v>
      </c>
      <c r="I237" s="31">
        <v>20151540001587</v>
      </c>
      <c r="J237" s="32" t="s">
        <v>1192</v>
      </c>
      <c r="K237" s="32" t="s">
        <v>1193</v>
      </c>
      <c r="L237" s="32" t="s">
        <v>223</v>
      </c>
      <c r="M237" s="32" t="s">
        <v>627</v>
      </c>
      <c r="N237" s="32" t="s">
        <v>632</v>
      </c>
      <c r="O237" s="33">
        <v>4898508299</v>
      </c>
      <c r="P237" s="33">
        <v>3971196686.69</v>
      </c>
      <c r="Q237" s="33">
        <v>398404904.92</v>
      </c>
      <c r="R237" s="73">
        <v>4935543502.79</v>
      </c>
      <c r="S237" s="75" t="s">
        <v>1496</v>
      </c>
      <c r="T237" s="74">
        <v>4332566387.82</v>
      </c>
      <c r="U237" s="32" t="s">
        <v>226</v>
      </c>
      <c r="V237" s="32" t="s">
        <v>1752</v>
      </c>
      <c r="W237" s="30">
        <f>IF(OR(LEFT(I237)="7",LEFT(I237,1)="8"),VALUE(RIGHT(I237,3)),VALUE(RIGHT(I237,4)))</f>
        <v>1587</v>
      </c>
      <c r="X237" s="35"/>
    </row>
    <row r="238" spans="1:23" s="59" customFormat="1" ht="12" outlineLevel="1">
      <c r="A238" s="57"/>
      <c r="B238" s="85" t="s">
        <v>66</v>
      </c>
      <c r="C238" s="86" t="s">
        <v>649</v>
      </c>
      <c r="D238" s="86"/>
      <c r="E238" s="37">
        <f>SUBTOTAL(9,E239:E240)</f>
        <v>1</v>
      </c>
      <c r="F238" s="38"/>
      <c r="G238" s="38"/>
      <c r="H238" s="38"/>
      <c r="I238" s="39"/>
      <c r="J238" s="38"/>
      <c r="K238" s="38"/>
      <c r="L238" s="38"/>
      <c r="M238" s="38"/>
      <c r="N238" s="38"/>
      <c r="O238" s="40"/>
      <c r="P238" s="40"/>
      <c r="Q238" s="40"/>
      <c r="R238" s="40"/>
      <c r="S238" s="71"/>
      <c r="T238" s="40"/>
      <c r="U238" s="38"/>
      <c r="V238" s="41"/>
      <c r="W238" s="58"/>
    </row>
    <row r="239" spans="1:23" s="56" customFormat="1" ht="12" outlineLevel="2">
      <c r="A239" s="54"/>
      <c r="B239" s="87" t="s">
        <v>854</v>
      </c>
      <c r="C239" s="88"/>
      <c r="D239" s="88"/>
      <c r="E239" s="49">
        <f>SUBTOTAL(9,E240:E241)</f>
        <v>1</v>
      </c>
      <c r="F239" s="50"/>
      <c r="G239" s="50"/>
      <c r="H239" s="50"/>
      <c r="I239" s="51"/>
      <c r="J239" s="50"/>
      <c r="K239" s="50"/>
      <c r="L239" s="50"/>
      <c r="M239" s="50"/>
      <c r="N239" s="50"/>
      <c r="O239" s="52"/>
      <c r="P239" s="52"/>
      <c r="Q239" s="52"/>
      <c r="R239" s="52"/>
      <c r="S239" s="72"/>
      <c r="T239" s="52"/>
      <c r="U239" s="50"/>
      <c r="V239" s="53"/>
      <c r="W239" s="55"/>
    </row>
    <row r="240" spans="1:24" s="36" customFormat="1" ht="193.5" customHeight="1">
      <c r="A240" s="26">
        <v>15</v>
      </c>
      <c r="B240" s="27" t="s">
        <v>1158</v>
      </c>
      <c r="C240" s="27" t="s">
        <v>163</v>
      </c>
      <c r="D240" s="27" t="s">
        <v>188</v>
      </c>
      <c r="E240" s="28">
        <v>1</v>
      </c>
      <c r="F240" s="29">
        <v>410</v>
      </c>
      <c r="G240" s="30" t="s">
        <v>591</v>
      </c>
      <c r="H240" s="30" t="s">
        <v>591</v>
      </c>
      <c r="I240" s="31">
        <v>700015400038</v>
      </c>
      <c r="J240" s="32" t="s">
        <v>598</v>
      </c>
      <c r="K240" s="32" t="s">
        <v>446</v>
      </c>
      <c r="L240" s="32" t="s">
        <v>668</v>
      </c>
      <c r="M240" s="32" t="s">
        <v>396</v>
      </c>
      <c r="N240" s="32" t="s">
        <v>225</v>
      </c>
      <c r="O240" s="33">
        <v>127775877.58</v>
      </c>
      <c r="P240" s="33">
        <v>94479917.86</v>
      </c>
      <c r="Q240" s="33">
        <v>8505248.88</v>
      </c>
      <c r="R240" s="73">
        <v>93763455.79</v>
      </c>
      <c r="S240" s="75" t="s">
        <v>1753</v>
      </c>
      <c r="T240" s="74">
        <v>136997588.53</v>
      </c>
      <c r="U240" s="32" t="s">
        <v>226</v>
      </c>
      <c r="V240" s="32" t="s">
        <v>1754</v>
      </c>
      <c r="W240" s="30">
        <f>IF(OR(LEFT(I240)="7",LEFT(I240,1)="8"),VALUE(RIGHT(I240,3)),VALUE(RIGHT(I240,4)))</f>
        <v>38</v>
      </c>
      <c r="X240" s="35"/>
    </row>
    <row r="241" spans="1:23" s="61" customFormat="1" ht="12" outlineLevel="3">
      <c r="A241" s="42"/>
      <c r="B241" s="83" t="s">
        <v>599</v>
      </c>
      <c r="C241" s="84"/>
      <c r="D241" s="84"/>
      <c r="E241" s="43">
        <f>SUBTOTAL(9,E244:E259)</f>
        <v>10</v>
      </c>
      <c r="F241" s="44"/>
      <c r="G241" s="44"/>
      <c r="H241" s="44"/>
      <c r="I241" s="45"/>
      <c r="J241" s="44"/>
      <c r="K241" s="44"/>
      <c r="L241" s="44"/>
      <c r="M241" s="44"/>
      <c r="N241" s="44"/>
      <c r="O241" s="46"/>
      <c r="P241" s="47"/>
      <c r="Q241" s="47"/>
      <c r="R241" s="47"/>
      <c r="S241" s="66"/>
      <c r="T241" s="47"/>
      <c r="U241" s="44"/>
      <c r="V241" s="48"/>
      <c r="W241" s="60"/>
    </row>
    <row r="242" spans="1:23" s="59" customFormat="1" ht="12" outlineLevel="1">
      <c r="A242" s="57"/>
      <c r="B242" s="85" t="s">
        <v>651</v>
      </c>
      <c r="C242" s="86" t="s">
        <v>649</v>
      </c>
      <c r="D242" s="86"/>
      <c r="E242" s="37">
        <f>SUBTOTAL(9,E243:E252)</f>
        <v>7</v>
      </c>
      <c r="F242" s="38"/>
      <c r="G242" s="38"/>
      <c r="H242" s="38"/>
      <c r="I242" s="39"/>
      <c r="J242" s="38"/>
      <c r="K242" s="38"/>
      <c r="L242" s="38"/>
      <c r="M242" s="38"/>
      <c r="N242" s="38"/>
      <c r="O242" s="40"/>
      <c r="P242" s="40"/>
      <c r="Q242" s="40"/>
      <c r="R242" s="40"/>
      <c r="S242" s="71"/>
      <c r="T242" s="40"/>
      <c r="U242" s="38"/>
      <c r="V242" s="41"/>
      <c r="W242" s="58"/>
    </row>
    <row r="243" spans="1:23" s="56" customFormat="1" ht="12" outlineLevel="2">
      <c r="A243" s="54"/>
      <c r="B243" s="87" t="s">
        <v>854</v>
      </c>
      <c r="C243" s="88"/>
      <c r="D243" s="88"/>
      <c r="E243" s="49">
        <f>SUBTOTAL(9,E244:E247)</f>
        <v>4</v>
      </c>
      <c r="F243" s="50"/>
      <c r="G243" s="50"/>
      <c r="H243" s="50"/>
      <c r="I243" s="51"/>
      <c r="J243" s="50"/>
      <c r="K243" s="50"/>
      <c r="L243" s="50"/>
      <c r="M243" s="50"/>
      <c r="N243" s="50"/>
      <c r="O243" s="52"/>
      <c r="P243" s="52"/>
      <c r="Q243" s="52"/>
      <c r="R243" s="52"/>
      <c r="S243" s="72"/>
      <c r="T243" s="52"/>
      <c r="U243" s="50"/>
      <c r="V243" s="53"/>
      <c r="W243" s="55"/>
    </row>
    <row r="244" spans="1:24" s="36" customFormat="1" ht="236.25" customHeight="1">
      <c r="A244" s="26">
        <v>16</v>
      </c>
      <c r="B244" s="27" t="s">
        <v>599</v>
      </c>
      <c r="C244" s="27" t="s">
        <v>98</v>
      </c>
      <c r="D244" s="27" t="s">
        <v>188</v>
      </c>
      <c r="E244" s="28">
        <v>1</v>
      </c>
      <c r="F244" s="29">
        <v>400</v>
      </c>
      <c r="G244" s="30" t="s">
        <v>1049</v>
      </c>
      <c r="H244" s="30" t="s">
        <v>489</v>
      </c>
      <c r="I244" s="31">
        <v>20121640001564</v>
      </c>
      <c r="J244" s="32" t="s">
        <v>1050</v>
      </c>
      <c r="K244" s="32" t="s">
        <v>1051</v>
      </c>
      <c r="L244" s="32" t="s">
        <v>223</v>
      </c>
      <c r="M244" s="32" t="s">
        <v>224</v>
      </c>
      <c r="N244" s="32" t="s">
        <v>637</v>
      </c>
      <c r="O244" s="33">
        <v>85777003.3</v>
      </c>
      <c r="P244" s="33">
        <v>6514668.61</v>
      </c>
      <c r="Q244" s="33">
        <v>2052028.55</v>
      </c>
      <c r="R244" s="33">
        <v>21703302.56</v>
      </c>
      <c r="S244" s="34" t="s">
        <v>1755</v>
      </c>
      <c r="T244" s="33">
        <v>72640397.9</v>
      </c>
      <c r="U244" s="32" t="s">
        <v>226</v>
      </c>
      <c r="V244" s="32" t="s">
        <v>1756</v>
      </c>
      <c r="W244" s="30">
        <f>IF(OR(LEFT(I244)="7",LEFT(I244,1)="8"),VALUE(RIGHT(I244,3)),VALUE(RIGHT(I244,4)))</f>
        <v>1564</v>
      </c>
      <c r="X244" s="35"/>
    </row>
    <row r="245" spans="1:24" s="36" customFormat="1" ht="321.75" customHeight="1">
      <c r="A245" s="26">
        <v>16</v>
      </c>
      <c r="B245" s="27" t="s">
        <v>599</v>
      </c>
      <c r="C245" s="27" t="s">
        <v>98</v>
      </c>
      <c r="D245" s="27" t="s">
        <v>188</v>
      </c>
      <c r="E245" s="28">
        <v>1</v>
      </c>
      <c r="F245" s="29">
        <v>715</v>
      </c>
      <c r="G245" s="30" t="s">
        <v>1159</v>
      </c>
      <c r="H245" s="30" t="s">
        <v>489</v>
      </c>
      <c r="I245" s="31" t="s">
        <v>646</v>
      </c>
      <c r="J245" s="32" t="s">
        <v>1194</v>
      </c>
      <c r="K245" s="32" t="s">
        <v>1176</v>
      </c>
      <c r="L245" s="32" t="s">
        <v>223</v>
      </c>
      <c r="M245" s="32" t="s">
        <v>644</v>
      </c>
      <c r="N245" s="32" t="s">
        <v>225</v>
      </c>
      <c r="O245" s="33">
        <v>140596478.82</v>
      </c>
      <c r="P245" s="33">
        <v>0</v>
      </c>
      <c r="Q245" s="33">
        <v>2789419.59</v>
      </c>
      <c r="R245" s="33">
        <v>32709616.13</v>
      </c>
      <c r="S245" s="34" t="s">
        <v>1757</v>
      </c>
      <c r="T245" s="33">
        <v>110676282.28</v>
      </c>
      <c r="U245" s="32" t="s">
        <v>226</v>
      </c>
      <c r="V245" s="32" t="s">
        <v>1758</v>
      </c>
      <c r="W245" s="30">
        <f>IF(OR(LEFT(I245)="7",LEFT(I245,1)="8"),VALUE(RIGHT(I245,3)),VALUE(RIGHT(I245,4)))</f>
        <v>48</v>
      </c>
      <c r="X245" s="35"/>
    </row>
    <row r="246" spans="1:24" s="36" customFormat="1" ht="189.75" customHeight="1">
      <c r="A246" s="26">
        <v>16</v>
      </c>
      <c r="B246" s="27" t="s">
        <v>599</v>
      </c>
      <c r="C246" s="27" t="s">
        <v>98</v>
      </c>
      <c r="D246" s="27" t="s">
        <v>188</v>
      </c>
      <c r="E246" s="28">
        <v>1</v>
      </c>
      <c r="F246" s="29" t="s">
        <v>1342</v>
      </c>
      <c r="G246" s="30" t="s">
        <v>1343</v>
      </c>
      <c r="H246" s="30" t="s">
        <v>599</v>
      </c>
      <c r="I246" s="31" t="s">
        <v>1344</v>
      </c>
      <c r="J246" s="32" t="s">
        <v>1514</v>
      </c>
      <c r="K246" s="32" t="s">
        <v>1345</v>
      </c>
      <c r="L246" s="32" t="s">
        <v>223</v>
      </c>
      <c r="M246" s="32" t="s">
        <v>367</v>
      </c>
      <c r="N246" s="32" t="s">
        <v>225</v>
      </c>
      <c r="O246" s="33">
        <v>883147.2</v>
      </c>
      <c r="P246" s="33">
        <v>0</v>
      </c>
      <c r="Q246" s="33">
        <v>91672.16</v>
      </c>
      <c r="R246" s="33">
        <v>957000</v>
      </c>
      <c r="S246" s="34" t="s">
        <v>1574</v>
      </c>
      <c r="T246" s="33">
        <v>17819.36</v>
      </c>
      <c r="U246" s="32" t="s">
        <v>226</v>
      </c>
      <c r="V246" s="32" t="s">
        <v>1759</v>
      </c>
      <c r="W246" s="30">
        <f>IF(OR(LEFT(I246)="7",LEFT(I246,1)="8"),VALUE(RIGHT(I246,3)),VALUE(RIGHT(I246,4)))</f>
        <v>1597</v>
      </c>
      <c r="X246" s="35"/>
    </row>
    <row r="247" spans="1:24" s="36" customFormat="1" ht="324.75" customHeight="1">
      <c r="A247" s="26">
        <v>16</v>
      </c>
      <c r="B247" s="27" t="s">
        <v>599</v>
      </c>
      <c r="C247" s="27" t="s">
        <v>98</v>
      </c>
      <c r="D247" s="27" t="s">
        <v>188</v>
      </c>
      <c r="E247" s="28">
        <v>1</v>
      </c>
      <c r="F247" s="29" t="s">
        <v>1004</v>
      </c>
      <c r="G247" s="30" t="s">
        <v>1005</v>
      </c>
      <c r="H247" s="30" t="s">
        <v>1005</v>
      </c>
      <c r="I247" s="31" t="s">
        <v>1006</v>
      </c>
      <c r="J247" s="32" t="s">
        <v>1007</v>
      </c>
      <c r="K247" s="32" t="s">
        <v>1008</v>
      </c>
      <c r="L247" s="32" t="s">
        <v>668</v>
      </c>
      <c r="M247" s="32" t="s">
        <v>237</v>
      </c>
      <c r="N247" s="32" t="s">
        <v>225</v>
      </c>
      <c r="O247" s="33">
        <v>1006743.23</v>
      </c>
      <c r="P247" s="33">
        <v>8315041</v>
      </c>
      <c r="Q247" s="33">
        <v>9545.72</v>
      </c>
      <c r="R247" s="33">
        <v>16622280.13</v>
      </c>
      <c r="S247" s="34" t="s">
        <v>1760</v>
      </c>
      <c r="T247" s="33">
        <v>-7290950.18</v>
      </c>
      <c r="U247" s="32" t="s">
        <v>226</v>
      </c>
      <c r="V247" s="32" t="s">
        <v>1761</v>
      </c>
      <c r="W247" s="30">
        <f>IF(OR(LEFT(I247)="7",LEFT(I247,1)="8"),VALUE(RIGHT(I247,3)),VALUE(RIGHT(I247,4)))</f>
        <v>1554</v>
      </c>
      <c r="X247" s="35"/>
    </row>
    <row r="248" spans="1:23" s="56" customFormat="1" ht="12" outlineLevel="2">
      <c r="A248" s="54"/>
      <c r="B248" s="87" t="s">
        <v>264</v>
      </c>
      <c r="C248" s="88"/>
      <c r="D248" s="88"/>
      <c r="E248" s="49">
        <f>SUBTOTAL(9,E249)</f>
        <v>1</v>
      </c>
      <c r="F248" s="50"/>
      <c r="G248" s="50"/>
      <c r="H248" s="50"/>
      <c r="I248" s="51"/>
      <c r="J248" s="50"/>
      <c r="K248" s="50"/>
      <c r="L248" s="50"/>
      <c r="M248" s="50"/>
      <c r="N248" s="50"/>
      <c r="O248" s="52"/>
      <c r="P248" s="52"/>
      <c r="Q248" s="52"/>
      <c r="R248" s="52"/>
      <c r="S248" s="50"/>
      <c r="T248" s="52"/>
      <c r="U248" s="50"/>
      <c r="V248" s="53"/>
      <c r="W248" s="55"/>
    </row>
    <row r="249" spans="1:24" s="36" customFormat="1" ht="201" customHeight="1">
      <c r="A249" s="26">
        <v>16</v>
      </c>
      <c r="B249" s="27" t="s">
        <v>599</v>
      </c>
      <c r="C249" s="27" t="s">
        <v>98</v>
      </c>
      <c r="D249" s="27" t="s">
        <v>499</v>
      </c>
      <c r="E249" s="28">
        <v>1</v>
      </c>
      <c r="F249" s="29" t="s">
        <v>399</v>
      </c>
      <c r="G249" s="30" t="s">
        <v>505</v>
      </c>
      <c r="H249" s="30" t="s">
        <v>756</v>
      </c>
      <c r="I249" s="31" t="s">
        <v>757</v>
      </c>
      <c r="J249" s="32" t="s">
        <v>849</v>
      </c>
      <c r="K249" s="32" t="s">
        <v>1023</v>
      </c>
      <c r="L249" s="32" t="s">
        <v>223</v>
      </c>
      <c r="M249" s="32" t="s">
        <v>644</v>
      </c>
      <c r="N249" s="32" t="s">
        <v>632</v>
      </c>
      <c r="O249" s="33">
        <v>4355589600.54</v>
      </c>
      <c r="P249" s="33">
        <v>758530909.8</v>
      </c>
      <c r="Q249" s="33">
        <v>87462451.71</v>
      </c>
      <c r="R249" s="33">
        <v>4690602397.88</v>
      </c>
      <c r="S249" s="34" t="s">
        <v>1762</v>
      </c>
      <c r="T249" s="33">
        <v>510980564.17</v>
      </c>
      <c r="U249" s="32" t="s">
        <v>226</v>
      </c>
      <c r="V249" s="32" t="s">
        <v>1575</v>
      </c>
      <c r="W249" s="30">
        <f>IF(OR(LEFT(I249)="7",LEFT(I249,1)="8"),VALUE(RIGHT(I249,3)),VALUE(RIGHT(I249,4)))</f>
        <v>68</v>
      </c>
      <c r="X249" s="35"/>
    </row>
    <row r="250" spans="1:23" s="56" customFormat="1" ht="12" outlineLevel="2">
      <c r="A250" s="54"/>
      <c r="B250" s="87" t="s">
        <v>266</v>
      </c>
      <c r="C250" s="88"/>
      <c r="D250" s="88"/>
      <c r="E250" s="49">
        <f>SUBTOTAL(9,E251:E252)</f>
        <v>2</v>
      </c>
      <c r="F250" s="50"/>
      <c r="G250" s="50"/>
      <c r="H250" s="50"/>
      <c r="I250" s="51"/>
      <c r="J250" s="50"/>
      <c r="K250" s="50"/>
      <c r="L250" s="50"/>
      <c r="M250" s="50"/>
      <c r="N250" s="50"/>
      <c r="O250" s="52"/>
      <c r="P250" s="52"/>
      <c r="Q250" s="52"/>
      <c r="R250" s="52"/>
      <c r="S250" s="72"/>
      <c r="T250" s="52"/>
      <c r="U250" s="50"/>
      <c r="V250" s="53"/>
      <c r="W250" s="55"/>
    </row>
    <row r="251" spans="1:24" s="36" customFormat="1" ht="245.25" customHeight="1">
      <c r="A251" s="26">
        <v>16</v>
      </c>
      <c r="B251" s="27" t="s">
        <v>599</v>
      </c>
      <c r="C251" s="27" t="s">
        <v>98</v>
      </c>
      <c r="D251" s="27" t="s">
        <v>754</v>
      </c>
      <c r="E251" s="28">
        <v>1</v>
      </c>
      <c r="F251" s="29">
        <v>100</v>
      </c>
      <c r="G251" s="30" t="s">
        <v>875</v>
      </c>
      <c r="H251" s="30" t="s">
        <v>893</v>
      </c>
      <c r="I251" s="31" t="s">
        <v>760</v>
      </c>
      <c r="J251" s="32" t="s">
        <v>761</v>
      </c>
      <c r="K251" s="32" t="s">
        <v>464</v>
      </c>
      <c r="L251" s="32" t="s">
        <v>223</v>
      </c>
      <c r="M251" s="32" t="s">
        <v>224</v>
      </c>
      <c r="N251" s="32" t="s">
        <v>225</v>
      </c>
      <c r="O251" s="33">
        <v>97345319.26</v>
      </c>
      <c r="P251" s="33">
        <v>139234765.62</v>
      </c>
      <c r="Q251" s="33">
        <v>7346052.29</v>
      </c>
      <c r="R251" s="33">
        <v>380841999.98</v>
      </c>
      <c r="S251" s="34" t="s">
        <v>1417</v>
      </c>
      <c r="T251" s="33">
        <v>-136915862.81</v>
      </c>
      <c r="U251" s="32" t="s">
        <v>226</v>
      </c>
      <c r="V251" s="32" t="s">
        <v>1763</v>
      </c>
      <c r="W251" s="30">
        <f>IF(OR(LEFT(I251)="7",LEFT(I251,1)="8"),VALUE(RIGHT(I251,3)),VALUE(RIGHT(I251,4)))</f>
        <v>144</v>
      </c>
      <c r="X251" s="35"/>
    </row>
    <row r="252" spans="1:24" s="36" customFormat="1" ht="254.25" customHeight="1">
      <c r="A252" s="26">
        <v>16</v>
      </c>
      <c r="B252" s="27" t="s">
        <v>599</v>
      </c>
      <c r="C252" s="27" t="s">
        <v>98</v>
      </c>
      <c r="D252" s="27" t="s">
        <v>754</v>
      </c>
      <c r="E252" s="28">
        <v>1</v>
      </c>
      <c r="F252" s="29" t="s">
        <v>876</v>
      </c>
      <c r="G252" s="30" t="s">
        <v>877</v>
      </c>
      <c r="H252" s="30" t="s">
        <v>569</v>
      </c>
      <c r="I252" s="31">
        <v>20061651101444</v>
      </c>
      <c r="J252" s="32" t="s">
        <v>358</v>
      </c>
      <c r="K252" s="32" t="s">
        <v>935</v>
      </c>
      <c r="L252" s="32" t="s">
        <v>501</v>
      </c>
      <c r="M252" s="32" t="s">
        <v>1052</v>
      </c>
      <c r="N252" s="32" t="s">
        <v>637</v>
      </c>
      <c r="O252" s="33">
        <v>438142.89</v>
      </c>
      <c r="P252" s="33">
        <v>0</v>
      </c>
      <c r="Q252" s="33">
        <v>7524.8</v>
      </c>
      <c r="R252" s="33">
        <v>0</v>
      </c>
      <c r="S252" s="34" t="s">
        <v>1576</v>
      </c>
      <c r="T252" s="33">
        <v>445667.69</v>
      </c>
      <c r="U252" s="32" t="s">
        <v>226</v>
      </c>
      <c r="V252" s="32" t="s">
        <v>1515</v>
      </c>
      <c r="W252" s="30">
        <f>IF(OR(LEFT(I252)="7",LEFT(I252,1)="8"),VALUE(RIGHT(I252,3)),VALUE(RIGHT(I252,4)))</f>
        <v>1444</v>
      </c>
      <c r="X252" s="35"/>
    </row>
    <row r="253" spans="1:23" s="59" customFormat="1" ht="12" outlineLevel="1">
      <c r="A253" s="57"/>
      <c r="B253" s="85" t="s">
        <v>265</v>
      </c>
      <c r="C253" s="86"/>
      <c r="D253" s="86"/>
      <c r="E253" s="37">
        <f>SUBTOTAL(9,E255:E256)</f>
        <v>2</v>
      </c>
      <c r="F253" s="38"/>
      <c r="G253" s="38"/>
      <c r="H253" s="38"/>
      <c r="I253" s="39"/>
      <c r="J253" s="38"/>
      <c r="K253" s="38"/>
      <c r="L253" s="38"/>
      <c r="M253" s="38"/>
      <c r="N253" s="38"/>
      <c r="O253" s="40"/>
      <c r="P253" s="40"/>
      <c r="Q253" s="40"/>
      <c r="R253" s="40"/>
      <c r="S253" s="71"/>
      <c r="T253" s="40"/>
      <c r="U253" s="38"/>
      <c r="V253" s="41"/>
      <c r="W253" s="58"/>
    </row>
    <row r="254" spans="1:23" s="56" customFormat="1" ht="12" outlineLevel="2">
      <c r="A254" s="54"/>
      <c r="B254" s="87" t="s">
        <v>263</v>
      </c>
      <c r="C254" s="88"/>
      <c r="D254" s="88"/>
      <c r="E254" s="49">
        <f>SUBTOTAL(9,E255:E256)</f>
        <v>2</v>
      </c>
      <c r="F254" s="50"/>
      <c r="G254" s="50"/>
      <c r="H254" s="50"/>
      <c r="I254" s="51"/>
      <c r="J254" s="50"/>
      <c r="K254" s="50"/>
      <c r="L254" s="50"/>
      <c r="M254" s="50"/>
      <c r="N254" s="50"/>
      <c r="O254" s="52"/>
      <c r="P254" s="52"/>
      <c r="Q254" s="52"/>
      <c r="R254" s="52"/>
      <c r="S254" s="72"/>
      <c r="T254" s="52"/>
      <c r="U254" s="50"/>
      <c r="V254" s="53"/>
      <c r="W254" s="55"/>
    </row>
    <row r="255" spans="1:24" s="36" customFormat="1" ht="304.5" customHeight="1">
      <c r="A255" s="26">
        <v>16</v>
      </c>
      <c r="B255" s="27" t="s">
        <v>599</v>
      </c>
      <c r="C255" s="27" t="s">
        <v>64</v>
      </c>
      <c r="D255" s="27" t="s">
        <v>188</v>
      </c>
      <c r="E255" s="28">
        <v>1</v>
      </c>
      <c r="F255" s="29">
        <v>710</v>
      </c>
      <c r="G255" s="30" t="s">
        <v>1229</v>
      </c>
      <c r="H255" s="30" t="s">
        <v>1229</v>
      </c>
      <c r="I255" s="31" t="s">
        <v>1230</v>
      </c>
      <c r="J255" s="32" t="s">
        <v>1231</v>
      </c>
      <c r="K255" s="32" t="s">
        <v>1232</v>
      </c>
      <c r="L255" s="32" t="s">
        <v>223</v>
      </c>
      <c r="M255" s="32" t="s">
        <v>367</v>
      </c>
      <c r="N255" s="32" t="s">
        <v>225</v>
      </c>
      <c r="O255" s="33">
        <v>131840096.69</v>
      </c>
      <c r="P255" s="33">
        <v>0</v>
      </c>
      <c r="Q255" s="33">
        <v>2112353.87</v>
      </c>
      <c r="R255" s="33">
        <v>66276727.42</v>
      </c>
      <c r="S255" s="34" t="s">
        <v>1764</v>
      </c>
      <c r="T255" s="33">
        <v>67675723.14</v>
      </c>
      <c r="U255" s="32" t="s">
        <v>226</v>
      </c>
      <c r="V255" s="32" t="s">
        <v>1765</v>
      </c>
      <c r="W255" s="30">
        <f>IF(OR(LEFT(I255)="7",LEFT(I255,1)="8"),VALUE(RIGHT(I255,3)),VALUE(RIGHT(I255,4)))</f>
        <v>358</v>
      </c>
      <c r="X255" s="35"/>
    </row>
    <row r="256" spans="1:24" s="36" customFormat="1" ht="262.5" customHeight="1">
      <c r="A256" s="26">
        <v>16</v>
      </c>
      <c r="B256" s="27" t="s">
        <v>599</v>
      </c>
      <c r="C256" s="27" t="s">
        <v>64</v>
      </c>
      <c r="D256" s="27" t="s">
        <v>188</v>
      </c>
      <c r="E256" s="28">
        <v>1</v>
      </c>
      <c r="F256" s="29" t="s">
        <v>399</v>
      </c>
      <c r="G256" s="30" t="s">
        <v>505</v>
      </c>
      <c r="H256" s="30" t="s">
        <v>505</v>
      </c>
      <c r="I256" s="31" t="s">
        <v>1233</v>
      </c>
      <c r="J256" s="32" t="s">
        <v>1234</v>
      </c>
      <c r="K256" s="32" t="s">
        <v>1235</v>
      </c>
      <c r="L256" s="32" t="s">
        <v>223</v>
      </c>
      <c r="M256" s="32" t="s">
        <v>367</v>
      </c>
      <c r="N256" s="32" t="s">
        <v>632</v>
      </c>
      <c r="O256" s="33">
        <v>388303731.72</v>
      </c>
      <c r="P256" s="33">
        <v>118458926.78</v>
      </c>
      <c r="Q256" s="33">
        <v>3026322.16</v>
      </c>
      <c r="R256" s="33">
        <v>3944105797.27</v>
      </c>
      <c r="S256" s="34" t="s">
        <v>1766</v>
      </c>
      <c r="T256" s="33">
        <v>-3434316816.61</v>
      </c>
      <c r="U256" s="32" t="s">
        <v>226</v>
      </c>
      <c r="V256" s="32" t="s">
        <v>1767</v>
      </c>
      <c r="W256" s="30">
        <f>IF(OR(LEFT(I256)="7",LEFT(I256,1)="8"),VALUE(RIGHT(I256,3)),VALUE(RIGHT(I256,4)))</f>
        <v>1512</v>
      </c>
      <c r="X256" s="35"/>
    </row>
    <row r="257" spans="1:23" s="59" customFormat="1" ht="12" outlineLevel="1">
      <c r="A257" s="57"/>
      <c r="B257" s="85" t="s">
        <v>66</v>
      </c>
      <c r="C257" s="86"/>
      <c r="D257" s="86"/>
      <c r="E257" s="37">
        <f>SUBTOTAL(9,E259)</f>
        <v>1</v>
      </c>
      <c r="F257" s="38"/>
      <c r="G257" s="38"/>
      <c r="H257" s="38"/>
      <c r="I257" s="39"/>
      <c r="J257" s="38"/>
      <c r="K257" s="38"/>
      <c r="L257" s="38"/>
      <c r="M257" s="38"/>
      <c r="N257" s="38"/>
      <c r="O257" s="40"/>
      <c r="P257" s="40"/>
      <c r="Q257" s="40"/>
      <c r="R257" s="40"/>
      <c r="S257" s="71"/>
      <c r="T257" s="40"/>
      <c r="U257" s="38"/>
      <c r="V257" s="41"/>
      <c r="W257" s="58"/>
    </row>
    <row r="258" spans="1:23" s="56" customFormat="1" ht="12" outlineLevel="2">
      <c r="A258" s="54"/>
      <c r="B258" s="87" t="s">
        <v>17</v>
      </c>
      <c r="C258" s="88"/>
      <c r="D258" s="88"/>
      <c r="E258" s="49">
        <f>SUBTOTAL(9,E259)</f>
        <v>1</v>
      </c>
      <c r="F258" s="50"/>
      <c r="G258" s="50"/>
      <c r="H258" s="50"/>
      <c r="I258" s="51"/>
      <c r="J258" s="50"/>
      <c r="K258" s="50"/>
      <c r="L258" s="50"/>
      <c r="M258" s="50"/>
      <c r="N258" s="50"/>
      <c r="O258" s="52"/>
      <c r="P258" s="52"/>
      <c r="Q258" s="52"/>
      <c r="R258" s="52"/>
      <c r="S258" s="72"/>
      <c r="T258" s="52"/>
      <c r="U258" s="50"/>
      <c r="V258" s="53"/>
      <c r="W258" s="55"/>
    </row>
    <row r="259" spans="1:24" s="36" customFormat="1" ht="264.75" customHeight="1">
      <c r="A259" s="26">
        <v>16</v>
      </c>
      <c r="B259" s="27" t="s">
        <v>599</v>
      </c>
      <c r="C259" s="27" t="s">
        <v>163</v>
      </c>
      <c r="D259" s="27" t="s">
        <v>754</v>
      </c>
      <c r="E259" s="28">
        <v>1</v>
      </c>
      <c r="F259" s="29">
        <v>100</v>
      </c>
      <c r="G259" s="30" t="s">
        <v>875</v>
      </c>
      <c r="H259" s="30" t="s">
        <v>465</v>
      </c>
      <c r="I259" s="31" t="s">
        <v>742</v>
      </c>
      <c r="J259" s="32" t="s">
        <v>852</v>
      </c>
      <c r="K259" s="32" t="s">
        <v>13</v>
      </c>
      <c r="L259" s="32" t="s">
        <v>501</v>
      </c>
      <c r="M259" s="32" t="s">
        <v>1024</v>
      </c>
      <c r="N259" s="32" t="s">
        <v>637</v>
      </c>
      <c r="O259" s="33">
        <v>0</v>
      </c>
      <c r="P259" s="33">
        <v>0</v>
      </c>
      <c r="Q259" s="33">
        <v>0</v>
      </c>
      <c r="R259" s="33">
        <v>0</v>
      </c>
      <c r="S259" s="34" t="s">
        <v>1577</v>
      </c>
      <c r="T259" s="33">
        <v>0</v>
      </c>
      <c r="U259" s="32" t="s">
        <v>226</v>
      </c>
      <c r="V259" s="32" t="s">
        <v>1768</v>
      </c>
      <c r="W259" s="30">
        <f>IF(OR(LEFT(I259)="7",LEFT(I259,1)="8"),VALUE(RIGHT(I259,3)),VALUE(RIGHT(I259,4)))</f>
        <v>105</v>
      </c>
      <c r="X259" s="35"/>
    </row>
    <row r="260" spans="1:23" s="61" customFormat="1" ht="12" outlineLevel="3">
      <c r="A260" s="42"/>
      <c r="B260" s="83" t="s">
        <v>260</v>
      </c>
      <c r="C260" s="84"/>
      <c r="D260" s="84"/>
      <c r="E260" s="43">
        <f>SUBTOTAL(9,E261:E265)</f>
        <v>3</v>
      </c>
      <c r="F260" s="44"/>
      <c r="G260" s="44"/>
      <c r="H260" s="44"/>
      <c r="I260" s="45"/>
      <c r="J260" s="44"/>
      <c r="K260" s="44"/>
      <c r="L260" s="44"/>
      <c r="M260" s="44"/>
      <c r="N260" s="44"/>
      <c r="O260" s="46"/>
      <c r="P260" s="47"/>
      <c r="Q260" s="47"/>
      <c r="R260" s="47"/>
      <c r="S260" s="66"/>
      <c r="T260" s="47"/>
      <c r="U260" s="44"/>
      <c r="V260" s="48"/>
      <c r="W260" s="60"/>
    </row>
    <row r="261" spans="1:23" s="59" customFormat="1" ht="12" outlineLevel="1">
      <c r="A261" s="57"/>
      <c r="B261" s="85" t="s">
        <v>265</v>
      </c>
      <c r="C261" s="86"/>
      <c r="D261" s="86"/>
      <c r="E261" s="37">
        <f>SUBTOTAL(9,E263:E265)</f>
        <v>3</v>
      </c>
      <c r="F261" s="38"/>
      <c r="G261" s="38"/>
      <c r="H261" s="38"/>
      <c r="I261" s="39"/>
      <c r="J261" s="38"/>
      <c r="K261" s="38"/>
      <c r="L261" s="38"/>
      <c r="M261" s="38"/>
      <c r="N261" s="38"/>
      <c r="O261" s="40"/>
      <c r="P261" s="40"/>
      <c r="Q261" s="40"/>
      <c r="R261" s="40"/>
      <c r="S261" s="71"/>
      <c r="T261" s="40"/>
      <c r="U261" s="38"/>
      <c r="V261" s="41"/>
      <c r="W261" s="58"/>
    </row>
    <row r="262" spans="1:23" s="56" customFormat="1" ht="12" outlineLevel="2">
      <c r="A262" s="54"/>
      <c r="B262" s="87" t="s">
        <v>263</v>
      </c>
      <c r="C262" s="88"/>
      <c r="D262" s="88"/>
      <c r="E262" s="49">
        <f>SUBTOTAL(9,E263:E265)</f>
        <v>3</v>
      </c>
      <c r="F262" s="50"/>
      <c r="G262" s="50"/>
      <c r="H262" s="50"/>
      <c r="I262" s="51"/>
      <c r="J262" s="50"/>
      <c r="K262" s="50"/>
      <c r="L262" s="50"/>
      <c r="M262" s="50"/>
      <c r="N262" s="50"/>
      <c r="O262" s="52"/>
      <c r="P262" s="52"/>
      <c r="Q262" s="52"/>
      <c r="R262" s="52"/>
      <c r="S262" s="72"/>
      <c r="T262" s="52"/>
      <c r="U262" s="50"/>
      <c r="V262" s="53"/>
      <c r="W262" s="55"/>
    </row>
    <row r="263" spans="1:24" s="36" customFormat="1" ht="165.75" customHeight="1">
      <c r="A263" s="26">
        <v>17</v>
      </c>
      <c r="B263" s="27" t="s">
        <v>260</v>
      </c>
      <c r="C263" s="27" t="s">
        <v>64</v>
      </c>
      <c r="D263" s="27" t="s">
        <v>188</v>
      </c>
      <c r="E263" s="28">
        <v>1</v>
      </c>
      <c r="F263" s="29">
        <v>600</v>
      </c>
      <c r="G263" s="30" t="s">
        <v>261</v>
      </c>
      <c r="H263" s="30" t="s">
        <v>260</v>
      </c>
      <c r="I263" s="31">
        <v>20051781001392</v>
      </c>
      <c r="J263" s="32" t="s">
        <v>207</v>
      </c>
      <c r="K263" s="32" t="s">
        <v>777</v>
      </c>
      <c r="L263" s="32" t="s">
        <v>668</v>
      </c>
      <c r="M263" s="32" t="s">
        <v>764</v>
      </c>
      <c r="N263" s="32" t="s">
        <v>637</v>
      </c>
      <c r="O263" s="33">
        <v>4572266.49</v>
      </c>
      <c r="P263" s="33">
        <v>1000000</v>
      </c>
      <c r="Q263" s="33">
        <v>309488.28</v>
      </c>
      <c r="R263" s="33">
        <v>1672972.2</v>
      </c>
      <c r="S263" s="34" t="s">
        <v>1769</v>
      </c>
      <c r="T263" s="33">
        <v>4208782.57</v>
      </c>
      <c r="U263" s="32" t="s">
        <v>645</v>
      </c>
      <c r="V263" s="32" t="s">
        <v>1578</v>
      </c>
      <c r="W263" s="30">
        <f>IF(OR(LEFT(I263)="7",LEFT(I263,1)="8"),VALUE(RIGHT(I263,3)),VALUE(RIGHT(I263,4)))</f>
        <v>1392</v>
      </c>
      <c r="X263" s="35"/>
    </row>
    <row r="264" spans="1:24" s="36" customFormat="1" ht="188.25" customHeight="1">
      <c r="A264" s="26">
        <v>17</v>
      </c>
      <c r="B264" s="27" t="s">
        <v>260</v>
      </c>
      <c r="C264" s="27" t="s">
        <v>64</v>
      </c>
      <c r="D264" s="27" t="s">
        <v>188</v>
      </c>
      <c r="E264" s="28">
        <v>1</v>
      </c>
      <c r="F264" s="29">
        <v>810</v>
      </c>
      <c r="G264" s="30" t="s">
        <v>1055</v>
      </c>
      <c r="H264" s="30" t="s">
        <v>260</v>
      </c>
      <c r="I264" s="31">
        <v>20091781001514</v>
      </c>
      <c r="J264" s="32" t="s">
        <v>873</v>
      </c>
      <c r="K264" s="32" t="s">
        <v>936</v>
      </c>
      <c r="L264" s="32" t="s">
        <v>223</v>
      </c>
      <c r="M264" s="32" t="s">
        <v>224</v>
      </c>
      <c r="N264" s="32" t="s">
        <v>225</v>
      </c>
      <c r="O264" s="33">
        <v>282818114.6</v>
      </c>
      <c r="P264" s="33">
        <v>0</v>
      </c>
      <c r="Q264" s="33">
        <v>18746092.53</v>
      </c>
      <c r="R264" s="33">
        <v>25734958.29</v>
      </c>
      <c r="S264" s="34" t="s">
        <v>1579</v>
      </c>
      <c r="T264" s="33">
        <v>275829248.84</v>
      </c>
      <c r="U264" s="32" t="s">
        <v>645</v>
      </c>
      <c r="V264" s="32" t="s">
        <v>964</v>
      </c>
      <c r="W264" s="30">
        <f>IF(OR(LEFT(I264)="7",LEFT(I264,1)="8"),VALUE(RIGHT(I264,3)),VALUE(RIGHT(I264,4)))</f>
        <v>1514</v>
      </c>
      <c r="X264" s="35"/>
    </row>
    <row r="265" spans="1:24" s="36" customFormat="1" ht="199.5" customHeight="1">
      <c r="A265" s="26">
        <v>17</v>
      </c>
      <c r="B265" s="27" t="s">
        <v>260</v>
      </c>
      <c r="C265" s="27" t="s">
        <v>64</v>
      </c>
      <c r="D265" s="27" t="s">
        <v>188</v>
      </c>
      <c r="E265" s="28">
        <v>1</v>
      </c>
      <c r="F265" s="29" t="s">
        <v>262</v>
      </c>
      <c r="G265" s="30" t="s">
        <v>268</v>
      </c>
      <c r="H265" s="30" t="s">
        <v>268</v>
      </c>
      <c r="I265" s="31" t="s">
        <v>269</v>
      </c>
      <c r="J265" s="32" t="s">
        <v>270</v>
      </c>
      <c r="K265" s="32" t="s">
        <v>229</v>
      </c>
      <c r="L265" s="32" t="s">
        <v>668</v>
      </c>
      <c r="M265" s="32" t="s">
        <v>500</v>
      </c>
      <c r="N265" s="32" t="s">
        <v>753</v>
      </c>
      <c r="O265" s="33">
        <v>566053.79</v>
      </c>
      <c r="P265" s="33">
        <v>1083478.1</v>
      </c>
      <c r="Q265" s="33">
        <v>25907.71</v>
      </c>
      <c r="R265" s="33">
        <v>1162056.02</v>
      </c>
      <c r="S265" s="34" t="s">
        <v>1770</v>
      </c>
      <c r="T265" s="33">
        <v>513383.58</v>
      </c>
      <c r="U265" s="32" t="s">
        <v>226</v>
      </c>
      <c r="V265" s="32" t="s">
        <v>1771</v>
      </c>
      <c r="W265" s="30">
        <f>IF(OR(LEFT(I265)="7",LEFT(I265,1)="8"),VALUE(RIGHT(I265,3)),VALUE(RIGHT(I265,4)))</f>
        <v>1298</v>
      </c>
      <c r="X265" s="35"/>
    </row>
    <row r="266" spans="1:23" s="61" customFormat="1" ht="12" outlineLevel="3">
      <c r="A266" s="42"/>
      <c r="B266" s="83" t="s">
        <v>271</v>
      </c>
      <c r="C266" s="84"/>
      <c r="D266" s="84"/>
      <c r="E266" s="43">
        <f>SUBTOTAL(9,E269:E278)</f>
        <v>10</v>
      </c>
      <c r="F266" s="44"/>
      <c r="G266" s="44"/>
      <c r="H266" s="44"/>
      <c r="I266" s="45"/>
      <c r="J266" s="44"/>
      <c r="K266" s="44"/>
      <c r="L266" s="44"/>
      <c r="M266" s="44"/>
      <c r="N266" s="44"/>
      <c r="O266" s="46"/>
      <c r="P266" s="47"/>
      <c r="Q266" s="47"/>
      <c r="R266" s="47"/>
      <c r="S266" s="66"/>
      <c r="T266" s="47"/>
      <c r="U266" s="44"/>
      <c r="V266" s="48"/>
      <c r="W266" s="60"/>
    </row>
    <row r="267" spans="1:23" s="59" customFormat="1" ht="12" outlineLevel="1">
      <c r="A267" s="57"/>
      <c r="B267" s="85" t="s">
        <v>651</v>
      </c>
      <c r="C267" s="86" t="s">
        <v>649</v>
      </c>
      <c r="D267" s="86"/>
      <c r="E267" s="37">
        <f>SUBTOTAL(9,E269:E278)</f>
        <v>10</v>
      </c>
      <c r="F267" s="38"/>
      <c r="G267" s="38"/>
      <c r="H267" s="38"/>
      <c r="I267" s="39"/>
      <c r="J267" s="38"/>
      <c r="K267" s="38"/>
      <c r="L267" s="38"/>
      <c r="M267" s="38"/>
      <c r="N267" s="38"/>
      <c r="O267" s="40"/>
      <c r="P267" s="40"/>
      <c r="Q267" s="40"/>
      <c r="R267" s="40"/>
      <c r="S267" s="71"/>
      <c r="T267" s="40"/>
      <c r="U267" s="38"/>
      <c r="V267" s="41"/>
      <c r="W267" s="58"/>
    </row>
    <row r="268" spans="1:23" s="56" customFormat="1" ht="12" outlineLevel="2">
      <c r="A268" s="54"/>
      <c r="B268" s="87" t="s">
        <v>263</v>
      </c>
      <c r="C268" s="88"/>
      <c r="D268" s="88"/>
      <c r="E268" s="49">
        <f>SUBTOTAL(9,E269:E278)</f>
        <v>10</v>
      </c>
      <c r="F268" s="50"/>
      <c r="G268" s="50"/>
      <c r="H268" s="50"/>
      <c r="I268" s="51"/>
      <c r="J268" s="50"/>
      <c r="K268" s="50"/>
      <c r="L268" s="50"/>
      <c r="M268" s="50"/>
      <c r="N268" s="50"/>
      <c r="O268" s="52"/>
      <c r="P268" s="52"/>
      <c r="Q268" s="52"/>
      <c r="R268" s="52"/>
      <c r="S268" s="72"/>
      <c r="T268" s="52"/>
      <c r="U268" s="50"/>
      <c r="V268" s="53"/>
      <c r="W268" s="55"/>
    </row>
    <row r="269" spans="1:24" s="36" customFormat="1" ht="294" customHeight="1">
      <c r="A269" s="26">
        <v>18</v>
      </c>
      <c r="B269" s="27" t="s">
        <v>271</v>
      </c>
      <c r="C269" s="27" t="s">
        <v>98</v>
      </c>
      <c r="D269" s="27" t="s">
        <v>188</v>
      </c>
      <c r="E269" s="28">
        <v>1</v>
      </c>
      <c r="F269" s="29">
        <v>211</v>
      </c>
      <c r="G269" s="30" t="s">
        <v>1296</v>
      </c>
      <c r="H269" s="30" t="s">
        <v>489</v>
      </c>
      <c r="I269" s="31">
        <v>20101821101520</v>
      </c>
      <c r="J269" s="32" t="s">
        <v>874</v>
      </c>
      <c r="K269" s="32" t="s">
        <v>872</v>
      </c>
      <c r="L269" s="32" t="s">
        <v>223</v>
      </c>
      <c r="M269" s="32" t="s">
        <v>644</v>
      </c>
      <c r="N269" s="32" t="s">
        <v>225</v>
      </c>
      <c r="O269" s="33">
        <v>754400584.81</v>
      </c>
      <c r="P269" s="33">
        <v>557538266.44</v>
      </c>
      <c r="Q269" s="33">
        <v>69826318.47</v>
      </c>
      <c r="R269" s="33">
        <v>581793917.04</v>
      </c>
      <c r="S269" s="34" t="s">
        <v>1772</v>
      </c>
      <c r="T269" s="33">
        <v>799971252.68</v>
      </c>
      <c r="U269" s="32" t="s">
        <v>645</v>
      </c>
      <c r="V269" s="32" t="s">
        <v>1773</v>
      </c>
      <c r="W269" s="30">
        <f aca="true" t="shared" si="6" ref="W269:W278">IF(OR(LEFT(I269)="7",LEFT(I269,1)="8"),VALUE(RIGHT(I269,3)),VALUE(RIGHT(I269,4)))</f>
        <v>1520</v>
      </c>
      <c r="X269" s="35"/>
    </row>
    <row r="270" spans="1:24" s="36" customFormat="1" ht="273" customHeight="1">
      <c r="A270" s="26">
        <v>18</v>
      </c>
      <c r="B270" s="27" t="s">
        <v>271</v>
      </c>
      <c r="C270" s="27" t="s">
        <v>98</v>
      </c>
      <c r="D270" s="27" t="s">
        <v>188</v>
      </c>
      <c r="E270" s="28">
        <v>1</v>
      </c>
      <c r="F270" s="29">
        <v>314</v>
      </c>
      <c r="G270" s="30" t="s">
        <v>1250</v>
      </c>
      <c r="H270" s="30" t="s">
        <v>489</v>
      </c>
      <c r="I270" s="31">
        <v>20141831401582</v>
      </c>
      <c r="J270" s="32" t="s">
        <v>1160</v>
      </c>
      <c r="K270" s="32" t="s">
        <v>1161</v>
      </c>
      <c r="L270" s="32" t="s">
        <v>223</v>
      </c>
      <c r="M270" s="32" t="s">
        <v>644</v>
      </c>
      <c r="N270" s="32" t="s">
        <v>225</v>
      </c>
      <c r="O270" s="33">
        <v>1525973217.39</v>
      </c>
      <c r="P270" s="33">
        <v>3034363821.22</v>
      </c>
      <c r="Q270" s="33">
        <v>217758771.13</v>
      </c>
      <c r="R270" s="33">
        <v>4327470293.08</v>
      </c>
      <c r="S270" s="34" t="s">
        <v>1774</v>
      </c>
      <c r="T270" s="33">
        <v>450625516.66</v>
      </c>
      <c r="U270" s="32" t="s">
        <v>645</v>
      </c>
      <c r="V270" s="32" t="s">
        <v>1497</v>
      </c>
      <c r="W270" s="30">
        <f t="shared" si="6"/>
        <v>1582</v>
      </c>
      <c r="X270" s="35"/>
    </row>
    <row r="271" spans="1:24" s="36" customFormat="1" ht="216">
      <c r="A271" s="26">
        <v>18</v>
      </c>
      <c r="B271" s="27" t="s">
        <v>271</v>
      </c>
      <c r="C271" s="27" t="s">
        <v>98</v>
      </c>
      <c r="D271" s="27" t="s">
        <v>188</v>
      </c>
      <c r="E271" s="28">
        <v>1</v>
      </c>
      <c r="F271" s="29" t="s">
        <v>272</v>
      </c>
      <c r="G271" s="30" t="s">
        <v>273</v>
      </c>
      <c r="H271" s="30" t="s">
        <v>273</v>
      </c>
      <c r="I271" s="31" t="s">
        <v>274</v>
      </c>
      <c r="J271" s="32" t="s">
        <v>208</v>
      </c>
      <c r="K271" s="32" t="s">
        <v>1177</v>
      </c>
      <c r="L271" s="32" t="s">
        <v>501</v>
      </c>
      <c r="M271" s="32" t="s">
        <v>275</v>
      </c>
      <c r="N271" s="32" t="s">
        <v>225</v>
      </c>
      <c r="O271" s="33">
        <v>25454692.22</v>
      </c>
      <c r="P271" s="33">
        <v>0</v>
      </c>
      <c r="Q271" s="33">
        <v>1904005.64</v>
      </c>
      <c r="R271" s="33">
        <v>4077504.85</v>
      </c>
      <c r="S271" s="34" t="s">
        <v>1418</v>
      </c>
      <c r="T271" s="33">
        <v>23281193.01</v>
      </c>
      <c r="U271" s="32" t="s">
        <v>645</v>
      </c>
      <c r="V271" s="32" t="s">
        <v>965</v>
      </c>
      <c r="W271" s="30">
        <f t="shared" si="6"/>
        <v>1236</v>
      </c>
      <c r="X271" s="35"/>
    </row>
    <row r="272" spans="1:24" s="36" customFormat="1" ht="152.25" customHeight="1">
      <c r="A272" s="26">
        <v>18</v>
      </c>
      <c r="B272" s="27" t="s">
        <v>271</v>
      </c>
      <c r="C272" s="27" t="s">
        <v>98</v>
      </c>
      <c r="D272" s="27" t="s">
        <v>188</v>
      </c>
      <c r="E272" s="28">
        <v>1</v>
      </c>
      <c r="F272" s="29" t="s">
        <v>272</v>
      </c>
      <c r="G272" s="30" t="s">
        <v>273</v>
      </c>
      <c r="H272" s="30" t="s">
        <v>273</v>
      </c>
      <c r="I272" s="31" t="s">
        <v>161</v>
      </c>
      <c r="J272" s="32" t="s">
        <v>517</v>
      </c>
      <c r="K272" s="32" t="s">
        <v>160</v>
      </c>
      <c r="L272" s="32" t="s">
        <v>668</v>
      </c>
      <c r="M272" s="32" t="s">
        <v>159</v>
      </c>
      <c r="N272" s="32" t="s">
        <v>330</v>
      </c>
      <c r="O272" s="33">
        <v>23835693.46</v>
      </c>
      <c r="P272" s="33">
        <v>5000000</v>
      </c>
      <c r="Q272" s="33">
        <v>777512.66</v>
      </c>
      <c r="R272" s="33">
        <v>22741615.83</v>
      </c>
      <c r="S272" s="34" t="s">
        <v>1775</v>
      </c>
      <c r="T272" s="33">
        <v>6871590.29</v>
      </c>
      <c r="U272" s="32" t="s">
        <v>645</v>
      </c>
      <c r="V272" s="32" t="s">
        <v>966</v>
      </c>
      <c r="W272" s="30">
        <f t="shared" si="6"/>
        <v>1453</v>
      </c>
      <c r="X272" s="35"/>
    </row>
    <row r="273" spans="1:24" s="36" customFormat="1" ht="147.75" customHeight="1">
      <c r="A273" s="26">
        <v>18</v>
      </c>
      <c r="B273" s="27" t="s">
        <v>271</v>
      </c>
      <c r="C273" s="27" t="s">
        <v>98</v>
      </c>
      <c r="D273" s="27" t="s">
        <v>188</v>
      </c>
      <c r="E273" s="28">
        <v>1</v>
      </c>
      <c r="F273" s="29" t="s">
        <v>276</v>
      </c>
      <c r="G273" s="30" t="s">
        <v>277</v>
      </c>
      <c r="H273" s="30" t="s">
        <v>277</v>
      </c>
      <c r="I273" s="31" t="s">
        <v>278</v>
      </c>
      <c r="J273" s="32" t="s">
        <v>521</v>
      </c>
      <c r="K273" s="32" t="s">
        <v>780</v>
      </c>
      <c r="L273" s="32" t="s">
        <v>668</v>
      </c>
      <c r="M273" s="32" t="s">
        <v>396</v>
      </c>
      <c r="N273" s="32" t="s">
        <v>632</v>
      </c>
      <c r="O273" s="33">
        <v>1303060021.28</v>
      </c>
      <c r="P273" s="33">
        <v>445373662.5</v>
      </c>
      <c r="Q273" s="33">
        <v>121576227.63</v>
      </c>
      <c r="R273" s="33">
        <v>1140600550.36</v>
      </c>
      <c r="S273" s="34" t="s">
        <v>1419</v>
      </c>
      <c r="T273" s="33">
        <v>729409361.05</v>
      </c>
      <c r="U273" s="32" t="s">
        <v>226</v>
      </c>
      <c r="V273" s="32" t="s">
        <v>1182</v>
      </c>
      <c r="W273" s="30">
        <f t="shared" si="6"/>
        <v>1096</v>
      </c>
      <c r="X273" s="35"/>
    </row>
    <row r="274" spans="1:24" s="36" customFormat="1" ht="147.75" customHeight="1">
      <c r="A274" s="26">
        <v>18</v>
      </c>
      <c r="B274" s="27" t="s">
        <v>271</v>
      </c>
      <c r="C274" s="27" t="s">
        <v>98</v>
      </c>
      <c r="D274" s="27" t="s">
        <v>188</v>
      </c>
      <c r="E274" s="28">
        <v>1</v>
      </c>
      <c r="F274" s="29" t="s">
        <v>276</v>
      </c>
      <c r="G274" s="30" t="s">
        <v>277</v>
      </c>
      <c r="H274" s="30" t="s">
        <v>277</v>
      </c>
      <c r="I274" s="31" t="s">
        <v>279</v>
      </c>
      <c r="J274" s="32" t="s">
        <v>71</v>
      </c>
      <c r="K274" s="32" t="s">
        <v>306</v>
      </c>
      <c r="L274" s="32" t="s">
        <v>501</v>
      </c>
      <c r="M274" s="32" t="s">
        <v>456</v>
      </c>
      <c r="N274" s="32" t="s">
        <v>330</v>
      </c>
      <c r="O274" s="33">
        <v>337263017.1</v>
      </c>
      <c r="P274" s="33">
        <v>476496.38</v>
      </c>
      <c r="Q274" s="33">
        <v>24506989.83</v>
      </c>
      <c r="R274" s="33">
        <v>97873099.67</v>
      </c>
      <c r="S274" s="34" t="s">
        <v>1420</v>
      </c>
      <c r="T274" s="33">
        <v>264373403.64</v>
      </c>
      <c r="U274" s="32" t="s">
        <v>226</v>
      </c>
      <c r="V274" s="32" t="s">
        <v>1183</v>
      </c>
      <c r="W274" s="30">
        <f t="shared" si="6"/>
        <v>1101</v>
      </c>
      <c r="X274" s="35"/>
    </row>
    <row r="275" spans="1:24" s="36" customFormat="1" ht="159" customHeight="1">
      <c r="A275" s="26">
        <v>18</v>
      </c>
      <c r="B275" s="27" t="s">
        <v>271</v>
      </c>
      <c r="C275" s="27" t="s">
        <v>98</v>
      </c>
      <c r="D275" s="27" t="s">
        <v>188</v>
      </c>
      <c r="E275" s="28">
        <v>1</v>
      </c>
      <c r="F275" s="29" t="s">
        <v>276</v>
      </c>
      <c r="G275" s="30" t="s">
        <v>277</v>
      </c>
      <c r="H275" s="30" t="s">
        <v>277</v>
      </c>
      <c r="I275" s="31" t="s">
        <v>307</v>
      </c>
      <c r="J275" s="32" t="s">
        <v>308</v>
      </c>
      <c r="K275" s="32" t="s">
        <v>309</v>
      </c>
      <c r="L275" s="32" t="s">
        <v>501</v>
      </c>
      <c r="M275" s="32" t="s">
        <v>456</v>
      </c>
      <c r="N275" s="32" t="s">
        <v>330</v>
      </c>
      <c r="O275" s="33">
        <v>18364023.64</v>
      </c>
      <c r="P275" s="33">
        <v>0</v>
      </c>
      <c r="Q275" s="33">
        <v>1285819.42</v>
      </c>
      <c r="R275" s="33">
        <v>5057304.7</v>
      </c>
      <c r="S275" s="34" t="s">
        <v>1421</v>
      </c>
      <c r="T275" s="33">
        <v>14592538.36</v>
      </c>
      <c r="U275" s="32" t="s">
        <v>226</v>
      </c>
      <c r="V275" s="32" t="s">
        <v>1184</v>
      </c>
      <c r="W275" s="30">
        <f t="shared" si="6"/>
        <v>1102</v>
      </c>
      <c r="X275" s="35"/>
    </row>
    <row r="276" spans="1:24" s="36" customFormat="1" ht="132.75" customHeight="1">
      <c r="A276" s="26">
        <v>18</v>
      </c>
      <c r="B276" s="27" t="s">
        <v>271</v>
      </c>
      <c r="C276" s="27" t="s">
        <v>98</v>
      </c>
      <c r="D276" s="27" t="s">
        <v>188</v>
      </c>
      <c r="E276" s="28">
        <v>1</v>
      </c>
      <c r="F276" s="29" t="s">
        <v>276</v>
      </c>
      <c r="G276" s="30" t="s">
        <v>277</v>
      </c>
      <c r="H276" s="30" t="s">
        <v>277</v>
      </c>
      <c r="I276" s="31" t="s">
        <v>310</v>
      </c>
      <c r="J276" s="32" t="s">
        <v>311</v>
      </c>
      <c r="K276" s="32" t="s">
        <v>312</v>
      </c>
      <c r="L276" s="32" t="s">
        <v>668</v>
      </c>
      <c r="M276" s="32" t="s">
        <v>396</v>
      </c>
      <c r="N276" s="32" t="s">
        <v>753</v>
      </c>
      <c r="O276" s="33">
        <v>19507013.9</v>
      </c>
      <c r="P276" s="33">
        <v>146628517.54</v>
      </c>
      <c r="Q276" s="33">
        <v>6153272.18</v>
      </c>
      <c r="R276" s="33">
        <v>172120608.04</v>
      </c>
      <c r="S276" s="34" t="s">
        <v>1422</v>
      </c>
      <c r="T276" s="33">
        <v>168195.58</v>
      </c>
      <c r="U276" s="32" t="s">
        <v>226</v>
      </c>
      <c r="V276" s="32" t="s">
        <v>1185</v>
      </c>
      <c r="W276" s="30">
        <f t="shared" si="6"/>
        <v>1451</v>
      </c>
      <c r="X276" s="35"/>
    </row>
    <row r="277" spans="1:24" s="36" customFormat="1" ht="290.25" customHeight="1">
      <c r="A277" s="26">
        <v>18</v>
      </c>
      <c r="B277" s="27" t="s">
        <v>271</v>
      </c>
      <c r="C277" s="27" t="s">
        <v>98</v>
      </c>
      <c r="D277" s="27" t="s">
        <v>188</v>
      </c>
      <c r="E277" s="28">
        <v>1</v>
      </c>
      <c r="F277" s="29" t="s">
        <v>1251</v>
      </c>
      <c r="G277" s="30" t="s">
        <v>1252</v>
      </c>
      <c r="H277" s="30" t="s">
        <v>1252</v>
      </c>
      <c r="I277" s="31" t="s">
        <v>1253</v>
      </c>
      <c r="J277" s="32" t="s">
        <v>1254</v>
      </c>
      <c r="K277" s="32" t="s">
        <v>1255</v>
      </c>
      <c r="L277" s="32" t="s">
        <v>223</v>
      </c>
      <c r="M277" s="32" t="s">
        <v>627</v>
      </c>
      <c r="N277" s="32" t="s">
        <v>225</v>
      </c>
      <c r="O277" s="33">
        <v>262798250.66</v>
      </c>
      <c r="P277" s="33">
        <v>110</v>
      </c>
      <c r="Q277" s="33">
        <v>143760801.19</v>
      </c>
      <c r="R277" s="33">
        <v>-1464111118.03</v>
      </c>
      <c r="S277" s="34" t="s">
        <v>1776</v>
      </c>
      <c r="T277" s="33">
        <v>1870670279.88</v>
      </c>
      <c r="U277" s="32" t="s">
        <v>226</v>
      </c>
      <c r="V277" s="32" t="s">
        <v>1580</v>
      </c>
      <c r="W277" s="30">
        <f t="shared" si="6"/>
        <v>1588</v>
      </c>
      <c r="X277" s="35"/>
    </row>
    <row r="278" spans="1:24" s="36" customFormat="1" ht="258.75" customHeight="1">
      <c r="A278" s="26">
        <v>18</v>
      </c>
      <c r="B278" s="27" t="s">
        <v>271</v>
      </c>
      <c r="C278" s="27" t="s">
        <v>98</v>
      </c>
      <c r="D278" s="27" t="s">
        <v>188</v>
      </c>
      <c r="E278" s="28">
        <v>1</v>
      </c>
      <c r="F278" s="29" t="s">
        <v>1285</v>
      </c>
      <c r="G278" s="30" t="s">
        <v>1286</v>
      </c>
      <c r="H278" s="30" t="s">
        <v>1286</v>
      </c>
      <c r="I278" s="31" t="s">
        <v>1287</v>
      </c>
      <c r="J278" s="32" t="s">
        <v>1288</v>
      </c>
      <c r="K278" s="32" t="s">
        <v>1289</v>
      </c>
      <c r="L278" s="32" t="s">
        <v>223</v>
      </c>
      <c r="M278" s="32" t="s">
        <v>553</v>
      </c>
      <c r="N278" s="32" t="s">
        <v>632</v>
      </c>
      <c r="O278" s="33">
        <v>1000</v>
      </c>
      <c r="P278" s="33">
        <v>0</v>
      </c>
      <c r="Q278" s="33">
        <v>38851593</v>
      </c>
      <c r="R278" s="33">
        <v>40266898</v>
      </c>
      <c r="S278" s="34" t="s">
        <v>1777</v>
      </c>
      <c r="T278" s="33">
        <v>-1414305</v>
      </c>
      <c r="U278" s="32" t="s">
        <v>226</v>
      </c>
      <c r="V278" s="32" t="s">
        <v>1290</v>
      </c>
      <c r="W278" s="30">
        <f t="shared" si="6"/>
        <v>1594</v>
      </c>
      <c r="X278" s="35"/>
    </row>
    <row r="279" spans="1:23" s="61" customFormat="1" ht="12" outlineLevel="3">
      <c r="A279" s="42"/>
      <c r="B279" s="83" t="s">
        <v>615</v>
      </c>
      <c r="C279" s="84"/>
      <c r="D279" s="84"/>
      <c r="E279" s="43">
        <f>SUBTOTAL(9,E282:E293)</f>
        <v>11</v>
      </c>
      <c r="F279" s="44"/>
      <c r="G279" s="44"/>
      <c r="H279" s="44"/>
      <c r="I279" s="45"/>
      <c r="J279" s="44"/>
      <c r="K279" s="44"/>
      <c r="L279" s="44"/>
      <c r="M279" s="44"/>
      <c r="N279" s="44"/>
      <c r="O279" s="46"/>
      <c r="P279" s="47"/>
      <c r="Q279" s="47"/>
      <c r="R279" s="47"/>
      <c r="S279" s="66"/>
      <c r="T279" s="47"/>
      <c r="U279" s="44"/>
      <c r="V279" s="48"/>
      <c r="W279" s="60"/>
    </row>
    <row r="280" spans="1:23" s="59" customFormat="1" ht="12" outlineLevel="1">
      <c r="A280" s="57"/>
      <c r="B280" s="85" t="s">
        <v>651</v>
      </c>
      <c r="C280" s="86" t="s">
        <v>649</v>
      </c>
      <c r="D280" s="86"/>
      <c r="E280" s="37">
        <f>SUBTOTAL(9,E282:E293)</f>
        <v>11</v>
      </c>
      <c r="F280" s="38"/>
      <c r="G280" s="38"/>
      <c r="H280" s="38"/>
      <c r="I280" s="39"/>
      <c r="J280" s="38"/>
      <c r="K280" s="38"/>
      <c r="L280" s="38"/>
      <c r="M280" s="38"/>
      <c r="N280" s="38"/>
      <c r="O280" s="40"/>
      <c r="P280" s="40"/>
      <c r="Q280" s="40"/>
      <c r="R280" s="40"/>
      <c r="S280" s="71"/>
      <c r="T280" s="40"/>
      <c r="U280" s="38"/>
      <c r="V280" s="41"/>
      <c r="W280" s="58"/>
    </row>
    <row r="281" spans="1:23" s="56" customFormat="1" ht="12" outlineLevel="2">
      <c r="A281" s="54"/>
      <c r="B281" s="87" t="s">
        <v>263</v>
      </c>
      <c r="C281" s="88"/>
      <c r="D281" s="88"/>
      <c r="E281" s="49">
        <f>SUBTOTAL(9,E282:E285)</f>
        <v>4</v>
      </c>
      <c r="F281" s="50"/>
      <c r="G281" s="50"/>
      <c r="H281" s="50"/>
      <c r="I281" s="51"/>
      <c r="J281" s="50"/>
      <c r="K281" s="50"/>
      <c r="L281" s="50"/>
      <c r="M281" s="50"/>
      <c r="N281" s="50"/>
      <c r="O281" s="52"/>
      <c r="P281" s="52"/>
      <c r="Q281" s="52"/>
      <c r="R281" s="52"/>
      <c r="S281" s="72"/>
      <c r="T281" s="52"/>
      <c r="U281" s="50"/>
      <c r="V281" s="53"/>
      <c r="W281" s="55"/>
    </row>
    <row r="282" spans="1:24" s="36" customFormat="1" ht="243" customHeight="1">
      <c r="A282" s="26">
        <v>21</v>
      </c>
      <c r="B282" s="27" t="s">
        <v>615</v>
      </c>
      <c r="C282" s="27" t="s">
        <v>98</v>
      </c>
      <c r="D282" s="27" t="s">
        <v>188</v>
      </c>
      <c r="E282" s="28">
        <v>1</v>
      </c>
      <c r="F282" s="29" t="s">
        <v>399</v>
      </c>
      <c r="G282" s="30" t="s">
        <v>1243</v>
      </c>
      <c r="H282" s="30" t="s">
        <v>489</v>
      </c>
      <c r="I282" s="31">
        <v>20092150001518</v>
      </c>
      <c r="J282" s="32" t="s">
        <v>878</v>
      </c>
      <c r="K282" s="32" t="s">
        <v>1291</v>
      </c>
      <c r="L282" s="32" t="s">
        <v>223</v>
      </c>
      <c r="M282" s="32" t="s">
        <v>367</v>
      </c>
      <c r="N282" s="32" t="s">
        <v>225</v>
      </c>
      <c r="O282" s="33">
        <v>164882584.58</v>
      </c>
      <c r="P282" s="33">
        <v>3399828</v>
      </c>
      <c r="Q282" s="33">
        <v>11772292.93</v>
      </c>
      <c r="R282" s="33">
        <v>33854868.57</v>
      </c>
      <c r="S282" s="34" t="s">
        <v>1778</v>
      </c>
      <c r="T282" s="33">
        <v>149199836.94</v>
      </c>
      <c r="U282" s="32" t="s">
        <v>645</v>
      </c>
      <c r="V282" s="32" t="s">
        <v>1197</v>
      </c>
      <c r="W282" s="30">
        <f>IF(OR(LEFT(I282)="7",LEFT(I282,1)="8"),VALUE(RIGHT(I282,3)),VALUE(RIGHT(I282,4)))</f>
        <v>1518</v>
      </c>
      <c r="X282" s="35"/>
    </row>
    <row r="283" spans="1:24" s="36" customFormat="1" ht="129" customHeight="1">
      <c r="A283" s="26">
        <v>21</v>
      </c>
      <c r="B283" s="27" t="s">
        <v>615</v>
      </c>
      <c r="C283" s="27" t="s">
        <v>98</v>
      </c>
      <c r="D283" s="27" t="s">
        <v>188</v>
      </c>
      <c r="E283" s="28">
        <v>1</v>
      </c>
      <c r="F283" s="29" t="s">
        <v>616</v>
      </c>
      <c r="G283" s="30" t="s">
        <v>617</v>
      </c>
      <c r="H283" s="30" t="s">
        <v>656</v>
      </c>
      <c r="I283" s="31" t="s">
        <v>89</v>
      </c>
      <c r="J283" s="32" t="s">
        <v>90</v>
      </c>
      <c r="K283" s="32" t="s">
        <v>91</v>
      </c>
      <c r="L283" s="32" t="s">
        <v>223</v>
      </c>
      <c r="M283" s="32" t="s">
        <v>224</v>
      </c>
      <c r="N283" s="32" t="s">
        <v>330</v>
      </c>
      <c r="O283" s="33">
        <v>49743940.18</v>
      </c>
      <c r="P283" s="33">
        <v>68295450</v>
      </c>
      <c r="Q283" s="33">
        <v>4292125.88</v>
      </c>
      <c r="R283" s="33">
        <v>58521170.85</v>
      </c>
      <c r="S283" s="34" t="s">
        <v>1423</v>
      </c>
      <c r="T283" s="33">
        <v>63810345.2</v>
      </c>
      <c r="U283" s="32" t="s">
        <v>645</v>
      </c>
      <c r="V283" s="32" t="s">
        <v>1275</v>
      </c>
      <c r="W283" s="30">
        <f>IF(OR(LEFT(I283)="7",LEFT(I283,1)="8"),VALUE(RIGHT(I283,3)),VALUE(RIGHT(I283,4)))</f>
        <v>101</v>
      </c>
      <c r="X283" s="35"/>
    </row>
    <row r="284" spans="1:24" s="36" customFormat="1" ht="142.5" customHeight="1">
      <c r="A284" s="26">
        <v>21</v>
      </c>
      <c r="B284" s="27" t="s">
        <v>615</v>
      </c>
      <c r="C284" s="27" t="s">
        <v>98</v>
      </c>
      <c r="D284" s="27" t="s">
        <v>188</v>
      </c>
      <c r="E284" s="28">
        <v>1</v>
      </c>
      <c r="F284" s="29" t="s">
        <v>616</v>
      </c>
      <c r="G284" s="30" t="s">
        <v>617</v>
      </c>
      <c r="H284" s="30" t="s">
        <v>617</v>
      </c>
      <c r="I284" s="31">
        <v>800021271526</v>
      </c>
      <c r="J284" s="32" t="s">
        <v>618</v>
      </c>
      <c r="K284" s="32" t="s">
        <v>619</v>
      </c>
      <c r="L284" s="32" t="s">
        <v>668</v>
      </c>
      <c r="M284" s="32" t="s">
        <v>608</v>
      </c>
      <c r="N284" s="32" t="s">
        <v>753</v>
      </c>
      <c r="O284" s="33">
        <v>12225363.51</v>
      </c>
      <c r="P284" s="33">
        <v>0</v>
      </c>
      <c r="Q284" s="33">
        <v>762526.65</v>
      </c>
      <c r="R284" s="33">
        <v>4344275.03</v>
      </c>
      <c r="S284" s="34" t="s">
        <v>1424</v>
      </c>
      <c r="T284" s="33">
        <v>8166729.61</v>
      </c>
      <c r="U284" s="32" t="s">
        <v>645</v>
      </c>
      <c r="V284" s="32" t="s">
        <v>1779</v>
      </c>
      <c r="W284" s="30">
        <f>IF(OR(LEFT(I284)="7",LEFT(I284,1)="8"),VALUE(RIGHT(I284,3)),VALUE(RIGHT(I284,4)))</f>
        <v>526</v>
      </c>
      <c r="X284" s="35"/>
    </row>
    <row r="285" spans="1:24" s="36" customFormat="1" ht="210" customHeight="1">
      <c r="A285" s="26">
        <v>21</v>
      </c>
      <c r="B285" s="27" t="s">
        <v>615</v>
      </c>
      <c r="C285" s="27" t="s">
        <v>98</v>
      </c>
      <c r="D285" s="27" t="s">
        <v>188</v>
      </c>
      <c r="E285" s="28">
        <v>1</v>
      </c>
      <c r="F285" s="29" t="s">
        <v>616</v>
      </c>
      <c r="G285" s="30" t="s">
        <v>617</v>
      </c>
      <c r="H285" s="30" t="s">
        <v>443</v>
      </c>
      <c r="I285" s="31">
        <v>800021252527</v>
      </c>
      <c r="J285" s="32" t="s">
        <v>190</v>
      </c>
      <c r="K285" s="32" t="s">
        <v>191</v>
      </c>
      <c r="L285" s="32" t="s">
        <v>668</v>
      </c>
      <c r="M285" s="32" t="s">
        <v>608</v>
      </c>
      <c r="N285" s="32" t="s">
        <v>753</v>
      </c>
      <c r="O285" s="33">
        <v>259200.69</v>
      </c>
      <c r="P285" s="33">
        <v>0</v>
      </c>
      <c r="Q285" s="33">
        <v>53174.6</v>
      </c>
      <c r="R285" s="33">
        <v>312375.29</v>
      </c>
      <c r="S285" s="34" t="s">
        <v>1581</v>
      </c>
      <c r="T285" s="33">
        <v>0</v>
      </c>
      <c r="U285" s="32" t="s">
        <v>645</v>
      </c>
      <c r="V285" s="32" t="s">
        <v>1780</v>
      </c>
      <c r="W285" s="30">
        <f>IF(OR(LEFT(I285)="7",LEFT(I285,1)="8"),VALUE(RIGHT(I285,3)),VALUE(RIGHT(I285,4)))</f>
        <v>527</v>
      </c>
      <c r="X285" s="35"/>
    </row>
    <row r="286" spans="1:23" s="56" customFormat="1" ht="12" outlineLevel="2">
      <c r="A286" s="54"/>
      <c r="B286" s="87" t="s">
        <v>264</v>
      </c>
      <c r="C286" s="88"/>
      <c r="D286" s="88"/>
      <c r="E286" s="49">
        <f>SUBTOTAL(9,E287:E293)</f>
        <v>7</v>
      </c>
      <c r="F286" s="50"/>
      <c r="G286" s="50"/>
      <c r="H286" s="50"/>
      <c r="I286" s="51"/>
      <c r="J286" s="50"/>
      <c r="K286" s="50"/>
      <c r="L286" s="50"/>
      <c r="M286" s="50"/>
      <c r="N286" s="50"/>
      <c r="O286" s="52"/>
      <c r="P286" s="52"/>
      <c r="Q286" s="52"/>
      <c r="R286" s="52"/>
      <c r="S286" s="72"/>
      <c r="T286" s="52"/>
      <c r="U286" s="50"/>
      <c r="V286" s="53"/>
      <c r="W286" s="55"/>
    </row>
    <row r="287" spans="1:24" s="36" customFormat="1" ht="233.25" customHeight="1">
      <c r="A287" s="26">
        <v>21</v>
      </c>
      <c r="B287" s="27" t="s">
        <v>615</v>
      </c>
      <c r="C287" s="27" t="s">
        <v>98</v>
      </c>
      <c r="D287" s="27" t="s">
        <v>499</v>
      </c>
      <c r="E287" s="28">
        <v>1</v>
      </c>
      <c r="F287" s="29">
        <v>210</v>
      </c>
      <c r="G287" s="30" t="s">
        <v>192</v>
      </c>
      <c r="H287" s="30" t="s">
        <v>193</v>
      </c>
      <c r="I287" s="31">
        <v>700021274026</v>
      </c>
      <c r="J287" s="32" t="s">
        <v>721</v>
      </c>
      <c r="K287" s="32" t="s">
        <v>722</v>
      </c>
      <c r="L287" s="32" t="s">
        <v>668</v>
      </c>
      <c r="M287" s="32" t="s">
        <v>723</v>
      </c>
      <c r="N287" s="32" t="s">
        <v>225</v>
      </c>
      <c r="O287" s="33">
        <v>44608.27</v>
      </c>
      <c r="P287" s="33">
        <v>0</v>
      </c>
      <c r="Q287" s="33">
        <v>0</v>
      </c>
      <c r="R287" s="33">
        <v>38280</v>
      </c>
      <c r="S287" s="34" t="s">
        <v>1582</v>
      </c>
      <c r="T287" s="33">
        <v>6328.27</v>
      </c>
      <c r="U287" s="32" t="s">
        <v>645</v>
      </c>
      <c r="V287" s="32" t="s">
        <v>1781</v>
      </c>
      <c r="W287" s="30">
        <f aca="true" t="shared" si="7" ref="W287:W293">IF(OR(LEFT(I287)="7",LEFT(I287,1)="8"),VALUE(RIGHT(I287,3)),VALUE(RIGHT(I287,4)))</f>
        <v>26</v>
      </c>
      <c r="X287" s="35"/>
    </row>
    <row r="288" spans="1:24" s="36" customFormat="1" ht="182.25" customHeight="1">
      <c r="A288" s="26">
        <v>21</v>
      </c>
      <c r="B288" s="27" t="s">
        <v>615</v>
      </c>
      <c r="C288" s="27" t="s">
        <v>98</v>
      </c>
      <c r="D288" s="27" t="s">
        <v>499</v>
      </c>
      <c r="E288" s="28">
        <v>1</v>
      </c>
      <c r="F288" s="29">
        <v>210</v>
      </c>
      <c r="G288" s="30" t="s">
        <v>192</v>
      </c>
      <c r="H288" s="30" t="s">
        <v>193</v>
      </c>
      <c r="I288" s="31">
        <v>700021268119</v>
      </c>
      <c r="J288" s="32" t="s">
        <v>719</v>
      </c>
      <c r="K288" s="32" t="s">
        <v>720</v>
      </c>
      <c r="L288" s="32" t="s">
        <v>668</v>
      </c>
      <c r="M288" s="32" t="s">
        <v>396</v>
      </c>
      <c r="N288" s="32" t="s">
        <v>225</v>
      </c>
      <c r="O288" s="33">
        <v>1938.7</v>
      </c>
      <c r="P288" s="33">
        <v>0</v>
      </c>
      <c r="Q288" s="33">
        <v>0</v>
      </c>
      <c r="R288" s="33">
        <v>436.34</v>
      </c>
      <c r="S288" s="34" t="s">
        <v>1516</v>
      </c>
      <c r="T288" s="33">
        <v>1502.36</v>
      </c>
      <c r="U288" s="32" t="s">
        <v>645</v>
      </c>
      <c r="V288" s="32" t="s">
        <v>1782</v>
      </c>
      <c r="W288" s="30">
        <f t="shared" si="7"/>
        <v>119</v>
      </c>
      <c r="X288" s="35"/>
    </row>
    <row r="289" spans="1:24" s="36" customFormat="1" ht="200.25" customHeight="1">
      <c r="A289" s="26">
        <v>21</v>
      </c>
      <c r="B289" s="27" t="s">
        <v>615</v>
      </c>
      <c r="C289" s="27" t="s">
        <v>98</v>
      </c>
      <c r="D289" s="27" t="s">
        <v>499</v>
      </c>
      <c r="E289" s="28">
        <v>1</v>
      </c>
      <c r="F289" s="29">
        <v>210</v>
      </c>
      <c r="G289" s="30" t="s">
        <v>192</v>
      </c>
      <c r="H289" s="30" t="s">
        <v>193</v>
      </c>
      <c r="I289" s="31">
        <v>700021211125</v>
      </c>
      <c r="J289" s="32" t="s">
        <v>194</v>
      </c>
      <c r="K289" s="32" t="s">
        <v>717</v>
      </c>
      <c r="L289" s="32" t="s">
        <v>668</v>
      </c>
      <c r="M289" s="32" t="s">
        <v>610</v>
      </c>
      <c r="N289" s="32" t="s">
        <v>225</v>
      </c>
      <c r="O289" s="33">
        <v>5279234.01</v>
      </c>
      <c r="P289" s="33">
        <v>0</v>
      </c>
      <c r="Q289" s="33">
        <v>0</v>
      </c>
      <c r="R289" s="33">
        <v>0</v>
      </c>
      <c r="S289" s="34" t="s">
        <v>1425</v>
      </c>
      <c r="T289" s="33">
        <v>5279234.01</v>
      </c>
      <c r="U289" s="32" t="s">
        <v>645</v>
      </c>
      <c r="V289" s="32" t="s">
        <v>1583</v>
      </c>
      <c r="W289" s="30">
        <f t="shared" si="7"/>
        <v>125</v>
      </c>
      <c r="X289" s="35"/>
    </row>
    <row r="290" spans="1:24" s="36" customFormat="1" ht="167.25" customHeight="1">
      <c r="A290" s="26">
        <v>21</v>
      </c>
      <c r="B290" s="27" t="s">
        <v>615</v>
      </c>
      <c r="C290" s="27" t="s">
        <v>98</v>
      </c>
      <c r="D290" s="27" t="s">
        <v>499</v>
      </c>
      <c r="E290" s="28">
        <v>1</v>
      </c>
      <c r="F290" s="29">
        <v>210</v>
      </c>
      <c r="G290" s="30" t="s">
        <v>192</v>
      </c>
      <c r="H290" s="30" t="s">
        <v>193</v>
      </c>
      <c r="I290" s="31">
        <v>700021261306</v>
      </c>
      <c r="J290" s="32" t="s">
        <v>718</v>
      </c>
      <c r="K290" s="32" t="s">
        <v>204</v>
      </c>
      <c r="L290" s="32" t="s">
        <v>668</v>
      </c>
      <c r="M290" s="32" t="s">
        <v>396</v>
      </c>
      <c r="N290" s="32" t="s">
        <v>225</v>
      </c>
      <c r="O290" s="33">
        <v>157.36</v>
      </c>
      <c r="P290" s="33">
        <v>0</v>
      </c>
      <c r="Q290" s="33">
        <v>0</v>
      </c>
      <c r="R290" s="33">
        <v>0.02</v>
      </c>
      <c r="S290" s="34" t="s">
        <v>1426</v>
      </c>
      <c r="T290" s="33">
        <v>157.34</v>
      </c>
      <c r="U290" s="32" t="s">
        <v>645</v>
      </c>
      <c r="V290" s="32" t="s">
        <v>1783</v>
      </c>
      <c r="W290" s="30">
        <f t="shared" si="7"/>
        <v>306</v>
      </c>
      <c r="X290" s="35"/>
    </row>
    <row r="291" spans="1:24" s="36" customFormat="1" ht="266.25" customHeight="1">
      <c r="A291" s="26">
        <v>21</v>
      </c>
      <c r="B291" s="27" t="s">
        <v>615</v>
      </c>
      <c r="C291" s="27" t="s">
        <v>98</v>
      </c>
      <c r="D291" s="27" t="s">
        <v>499</v>
      </c>
      <c r="E291" s="28">
        <v>1</v>
      </c>
      <c r="F291" s="29">
        <v>210</v>
      </c>
      <c r="G291" s="30" t="s">
        <v>192</v>
      </c>
      <c r="H291" s="30" t="s">
        <v>193</v>
      </c>
      <c r="I291" s="31">
        <v>700021276331</v>
      </c>
      <c r="J291" s="32" t="s">
        <v>724</v>
      </c>
      <c r="K291" s="32" t="s">
        <v>725</v>
      </c>
      <c r="L291" s="32" t="s">
        <v>668</v>
      </c>
      <c r="M291" s="32" t="s">
        <v>396</v>
      </c>
      <c r="N291" s="32" t="s">
        <v>225</v>
      </c>
      <c r="O291" s="33">
        <v>0</v>
      </c>
      <c r="P291" s="33">
        <v>0</v>
      </c>
      <c r="Q291" s="33">
        <v>0</v>
      </c>
      <c r="R291" s="33">
        <v>0</v>
      </c>
      <c r="S291" s="34" t="s">
        <v>1427</v>
      </c>
      <c r="T291" s="33">
        <v>0</v>
      </c>
      <c r="U291" s="32" t="s">
        <v>645</v>
      </c>
      <c r="V291" s="32" t="s">
        <v>1784</v>
      </c>
      <c r="W291" s="30">
        <f t="shared" si="7"/>
        <v>331</v>
      </c>
      <c r="X291" s="35"/>
    </row>
    <row r="292" spans="1:24" s="36" customFormat="1" ht="197.25" customHeight="1">
      <c r="A292" s="26">
        <v>21</v>
      </c>
      <c r="B292" s="27" t="s">
        <v>615</v>
      </c>
      <c r="C292" s="27" t="s">
        <v>98</v>
      </c>
      <c r="D292" s="27" t="s">
        <v>499</v>
      </c>
      <c r="E292" s="28">
        <v>1</v>
      </c>
      <c r="F292" s="29">
        <v>210</v>
      </c>
      <c r="G292" s="30" t="s">
        <v>192</v>
      </c>
      <c r="H292" s="30" t="s">
        <v>193</v>
      </c>
      <c r="I292" s="31">
        <v>700021300336</v>
      </c>
      <c r="J292" s="32" t="s">
        <v>726</v>
      </c>
      <c r="K292" s="32" t="s">
        <v>727</v>
      </c>
      <c r="L292" s="32" t="s">
        <v>668</v>
      </c>
      <c r="M292" s="32" t="s">
        <v>396</v>
      </c>
      <c r="N292" s="32" t="s">
        <v>225</v>
      </c>
      <c r="O292" s="33">
        <v>4501059.01</v>
      </c>
      <c r="P292" s="33">
        <v>0</v>
      </c>
      <c r="Q292" s="33">
        <v>324334.95</v>
      </c>
      <c r="R292" s="33">
        <v>0</v>
      </c>
      <c r="S292" s="34" t="s">
        <v>1428</v>
      </c>
      <c r="T292" s="33">
        <v>4825339.96</v>
      </c>
      <c r="U292" s="32" t="s">
        <v>645</v>
      </c>
      <c r="V292" s="32" t="s">
        <v>1785</v>
      </c>
      <c r="W292" s="30">
        <f t="shared" si="7"/>
        <v>336</v>
      </c>
      <c r="X292" s="35"/>
    </row>
    <row r="293" spans="1:24" s="36" customFormat="1" ht="194.25" customHeight="1">
      <c r="A293" s="26">
        <v>21</v>
      </c>
      <c r="B293" s="27" t="s">
        <v>615</v>
      </c>
      <c r="C293" s="27" t="s">
        <v>98</v>
      </c>
      <c r="D293" s="27" t="s">
        <v>499</v>
      </c>
      <c r="E293" s="28">
        <v>1</v>
      </c>
      <c r="F293" s="29" t="s">
        <v>616</v>
      </c>
      <c r="G293" s="30" t="s">
        <v>617</v>
      </c>
      <c r="H293" s="30" t="s">
        <v>728</v>
      </c>
      <c r="I293" s="31">
        <v>700021258044</v>
      </c>
      <c r="J293" s="32" t="s">
        <v>729</v>
      </c>
      <c r="K293" s="32" t="s">
        <v>205</v>
      </c>
      <c r="L293" s="32" t="s">
        <v>668</v>
      </c>
      <c r="M293" s="32" t="s">
        <v>764</v>
      </c>
      <c r="N293" s="32" t="s">
        <v>632</v>
      </c>
      <c r="O293" s="33">
        <v>0</v>
      </c>
      <c r="P293" s="33">
        <v>0</v>
      </c>
      <c r="Q293" s="33">
        <v>0</v>
      </c>
      <c r="R293" s="33">
        <v>0</v>
      </c>
      <c r="S293" s="34" t="s">
        <v>1786</v>
      </c>
      <c r="T293" s="33">
        <v>56110616.02</v>
      </c>
      <c r="U293" s="32" t="s">
        <v>645</v>
      </c>
      <c r="V293" s="32" t="s">
        <v>1297</v>
      </c>
      <c r="W293" s="30">
        <f t="shared" si="7"/>
        <v>44</v>
      </c>
      <c r="X293" s="35"/>
    </row>
    <row r="294" spans="1:23" s="61" customFormat="1" ht="12" outlineLevel="3">
      <c r="A294" s="42"/>
      <c r="B294" s="83" t="s">
        <v>60</v>
      </c>
      <c r="C294" s="84"/>
      <c r="D294" s="84"/>
      <c r="E294" s="43">
        <f>SUBTOTAL(9,E297:F396)</f>
        <v>99</v>
      </c>
      <c r="F294" s="44"/>
      <c r="G294" s="44"/>
      <c r="H294" s="44"/>
      <c r="I294" s="45"/>
      <c r="J294" s="44"/>
      <c r="K294" s="44"/>
      <c r="L294" s="44"/>
      <c r="M294" s="44"/>
      <c r="N294" s="44"/>
      <c r="O294" s="46"/>
      <c r="P294" s="47"/>
      <c r="Q294" s="47"/>
      <c r="R294" s="47"/>
      <c r="S294" s="66"/>
      <c r="T294" s="47"/>
      <c r="U294" s="44"/>
      <c r="V294" s="48"/>
      <c r="W294" s="60"/>
    </row>
    <row r="295" spans="1:23" s="59" customFormat="1" ht="12" outlineLevel="1">
      <c r="A295" s="57"/>
      <c r="B295" s="85" t="s">
        <v>651</v>
      </c>
      <c r="C295" s="86" t="s">
        <v>649</v>
      </c>
      <c r="D295" s="86"/>
      <c r="E295" s="37">
        <f>SUBTOTAL(9,E297:E396)</f>
        <v>99</v>
      </c>
      <c r="F295" s="38"/>
      <c r="G295" s="38"/>
      <c r="H295" s="38"/>
      <c r="I295" s="39"/>
      <c r="J295" s="38"/>
      <c r="K295" s="38"/>
      <c r="L295" s="38"/>
      <c r="M295" s="38"/>
      <c r="N295" s="38"/>
      <c r="O295" s="40"/>
      <c r="P295" s="40"/>
      <c r="Q295" s="40"/>
      <c r="R295" s="40"/>
      <c r="S295" s="71"/>
      <c r="T295" s="40"/>
      <c r="U295" s="38"/>
      <c r="V295" s="41"/>
      <c r="W295" s="58"/>
    </row>
    <row r="296" spans="1:23" s="56" customFormat="1" ht="12" outlineLevel="2">
      <c r="A296" s="54"/>
      <c r="B296" s="87" t="s">
        <v>263</v>
      </c>
      <c r="C296" s="88"/>
      <c r="D296" s="88"/>
      <c r="E296" s="49">
        <f>SUBTOTAL(9,E297:E359)</f>
        <v>63</v>
      </c>
      <c r="F296" s="50"/>
      <c r="G296" s="50"/>
      <c r="H296" s="50"/>
      <c r="I296" s="51"/>
      <c r="J296" s="50"/>
      <c r="K296" s="50"/>
      <c r="L296" s="50"/>
      <c r="M296" s="50"/>
      <c r="N296" s="50"/>
      <c r="O296" s="52"/>
      <c r="P296" s="52"/>
      <c r="Q296" s="52"/>
      <c r="R296" s="52"/>
      <c r="S296" s="72"/>
      <c r="T296" s="52"/>
      <c r="U296" s="50"/>
      <c r="V296" s="53"/>
      <c r="W296" s="55"/>
    </row>
    <row r="297" spans="1:24" s="36" customFormat="1" ht="326.25" customHeight="1">
      <c r="A297" s="26">
        <v>38</v>
      </c>
      <c r="B297" s="27" t="s">
        <v>60</v>
      </c>
      <c r="C297" s="27" t="s">
        <v>98</v>
      </c>
      <c r="D297" s="27" t="s">
        <v>188</v>
      </c>
      <c r="E297" s="28">
        <v>1</v>
      </c>
      <c r="F297" s="29" t="s">
        <v>974</v>
      </c>
      <c r="G297" s="30" t="s">
        <v>975</v>
      </c>
      <c r="H297" s="30" t="s">
        <v>975</v>
      </c>
      <c r="I297" s="31" t="s">
        <v>976</v>
      </c>
      <c r="J297" s="32" t="s">
        <v>977</v>
      </c>
      <c r="K297" s="32" t="s">
        <v>978</v>
      </c>
      <c r="L297" s="32" t="s">
        <v>501</v>
      </c>
      <c r="M297" s="32" t="s">
        <v>979</v>
      </c>
      <c r="N297" s="32" t="s">
        <v>637</v>
      </c>
      <c r="O297" s="33">
        <v>151400</v>
      </c>
      <c r="P297" s="33">
        <v>0</v>
      </c>
      <c r="Q297" s="33">
        <v>9093</v>
      </c>
      <c r="R297" s="33">
        <v>48720</v>
      </c>
      <c r="S297" s="34" t="s">
        <v>1429</v>
      </c>
      <c r="T297" s="33">
        <v>111773</v>
      </c>
      <c r="U297" s="32" t="s">
        <v>645</v>
      </c>
      <c r="V297" s="32" t="s">
        <v>1787</v>
      </c>
      <c r="W297" s="30">
        <f aca="true" t="shared" si="8" ref="W297:W359">IF(OR(LEFT(I297)="7",LEFT(I297,1)="8"),VALUE(RIGHT(I297,3)),VALUE(RIGHT(I297,4)))</f>
        <v>1547</v>
      </c>
      <c r="X297" s="35"/>
    </row>
    <row r="298" spans="1:24" s="36" customFormat="1" ht="136.5" customHeight="1">
      <c r="A298" s="26">
        <v>38</v>
      </c>
      <c r="B298" s="27" t="s">
        <v>60</v>
      </c>
      <c r="C298" s="27" t="s">
        <v>98</v>
      </c>
      <c r="D298" s="27" t="s">
        <v>188</v>
      </c>
      <c r="E298" s="28">
        <v>1</v>
      </c>
      <c r="F298" s="29" t="s">
        <v>417</v>
      </c>
      <c r="G298" s="30" t="s">
        <v>418</v>
      </c>
      <c r="H298" s="30" t="s">
        <v>418</v>
      </c>
      <c r="I298" s="31" t="s">
        <v>572</v>
      </c>
      <c r="J298" s="32" t="s">
        <v>573</v>
      </c>
      <c r="K298" s="32" t="s">
        <v>855</v>
      </c>
      <c r="L298" s="32" t="s">
        <v>668</v>
      </c>
      <c r="M298" s="32" t="s">
        <v>574</v>
      </c>
      <c r="N298" s="32" t="s">
        <v>753</v>
      </c>
      <c r="O298" s="33">
        <v>839677.88</v>
      </c>
      <c r="P298" s="33">
        <v>0</v>
      </c>
      <c r="Q298" s="33">
        <v>55567.5</v>
      </c>
      <c r="R298" s="33">
        <v>17632</v>
      </c>
      <c r="S298" s="34" t="s">
        <v>1789</v>
      </c>
      <c r="T298" s="33">
        <v>877613.38</v>
      </c>
      <c r="U298" s="32" t="s">
        <v>226</v>
      </c>
      <c r="V298" s="32" t="s">
        <v>1790</v>
      </c>
      <c r="W298" s="30">
        <f t="shared" si="8"/>
        <v>1491</v>
      </c>
      <c r="X298" s="35"/>
    </row>
    <row r="299" spans="1:24" s="36" customFormat="1" ht="141" customHeight="1">
      <c r="A299" s="26">
        <v>38</v>
      </c>
      <c r="B299" s="27" t="s">
        <v>60</v>
      </c>
      <c r="C299" s="27" t="s">
        <v>98</v>
      </c>
      <c r="D299" s="27" t="s">
        <v>188</v>
      </c>
      <c r="E299" s="28">
        <v>1</v>
      </c>
      <c r="F299" s="29" t="s">
        <v>417</v>
      </c>
      <c r="G299" s="30" t="s">
        <v>418</v>
      </c>
      <c r="H299" s="30" t="s">
        <v>418</v>
      </c>
      <c r="I299" s="31" t="s">
        <v>419</v>
      </c>
      <c r="J299" s="32" t="s">
        <v>420</v>
      </c>
      <c r="K299" s="32" t="s">
        <v>77</v>
      </c>
      <c r="L299" s="32" t="s">
        <v>668</v>
      </c>
      <c r="M299" s="32" t="s">
        <v>376</v>
      </c>
      <c r="N299" s="32" t="s">
        <v>637</v>
      </c>
      <c r="O299" s="33">
        <v>1395663.23</v>
      </c>
      <c r="P299" s="33">
        <v>1320438.71</v>
      </c>
      <c r="Q299" s="33">
        <v>61307.87</v>
      </c>
      <c r="R299" s="33">
        <v>93449.6</v>
      </c>
      <c r="S299" s="34" t="s">
        <v>1788</v>
      </c>
      <c r="T299" s="33">
        <v>2683960.21</v>
      </c>
      <c r="U299" s="32" t="s">
        <v>226</v>
      </c>
      <c r="V299" s="32" t="s">
        <v>1298</v>
      </c>
      <c r="W299" s="30">
        <f t="shared" si="8"/>
        <v>1103</v>
      </c>
      <c r="X299" s="35"/>
    </row>
    <row r="300" spans="1:24" s="36" customFormat="1" ht="169.5" customHeight="1">
      <c r="A300" s="26">
        <v>38</v>
      </c>
      <c r="B300" s="27" t="s">
        <v>60</v>
      </c>
      <c r="C300" s="27" t="s">
        <v>98</v>
      </c>
      <c r="D300" s="27" t="s">
        <v>188</v>
      </c>
      <c r="E300" s="28">
        <v>1</v>
      </c>
      <c r="F300" s="29" t="s">
        <v>78</v>
      </c>
      <c r="G300" s="30" t="s">
        <v>79</v>
      </c>
      <c r="H300" s="30" t="s">
        <v>79</v>
      </c>
      <c r="I300" s="31" t="s">
        <v>80</v>
      </c>
      <c r="J300" s="32" t="s">
        <v>304</v>
      </c>
      <c r="K300" s="32" t="s">
        <v>856</v>
      </c>
      <c r="L300" s="32" t="s">
        <v>668</v>
      </c>
      <c r="M300" s="32" t="s">
        <v>376</v>
      </c>
      <c r="N300" s="32" t="s">
        <v>225</v>
      </c>
      <c r="O300" s="33">
        <v>58238121</v>
      </c>
      <c r="P300" s="33">
        <v>15217412</v>
      </c>
      <c r="Q300" s="33">
        <v>3027156</v>
      </c>
      <c r="R300" s="33">
        <v>29381785</v>
      </c>
      <c r="S300" s="34" t="s">
        <v>1430</v>
      </c>
      <c r="T300" s="33">
        <v>47100904</v>
      </c>
      <c r="U300" s="32" t="s">
        <v>226</v>
      </c>
      <c r="V300" s="32" t="s">
        <v>1498</v>
      </c>
      <c r="W300" s="30">
        <f t="shared" si="8"/>
        <v>1116</v>
      </c>
      <c r="X300" s="35"/>
    </row>
    <row r="301" spans="1:24" s="36" customFormat="1" ht="186.75" customHeight="1">
      <c r="A301" s="26">
        <v>38</v>
      </c>
      <c r="B301" s="27" t="s">
        <v>60</v>
      </c>
      <c r="C301" s="27" t="s">
        <v>98</v>
      </c>
      <c r="D301" s="27" t="s">
        <v>188</v>
      </c>
      <c r="E301" s="28">
        <v>1</v>
      </c>
      <c r="F301" s="29" t="s">
        <v>673</v>
      </c>
      <c r="G301" s="30" t="s">
        <v>921</v>
      </c>
      <c r="H301" s="30" t="s">
        <v>921</v>
      </c>
      <c r="I301" s="31" t="s">
        <v>675</v>
      </c>
      <c r="J301" s="32" t="s">
        <v>676</v>
      </c>
      <c r="K301" s="32" t="s">
        <v>922</v>
      </c>
      <c r="L301" s="32" t="s">
        <v>668</v>
      </c>
      <c r="M301" s="32" t="s">
        <v>376</v>
      </c>
      <c r="N301" s="32" t="s">
        <v>632</v>
      </c>
      <c r="O301" s="33">
        <v>101213566.11</v>
      </c>
      <c r="P301" s="33">
        <v>46768193.73</v>
      </c>
      <c r="Q301" s="33">
        <v>7423848.89</v>
      </c>
      <c r="R301" s="33">
        <v>50007852.67</v>
      </c>
      <c r="S301" s="34" t="s">
        <v>1584</v>
      </c>
      <c r="T301" s="33">
        <v>105397756.06</v>
      </c>
      <c r="U301" s="32" t="s">
        <v>645</v>
      </c>
      <c r="V301" s="32" t="s">
        <v>1244</v>
      </c>
      <c r="W301" s="30">
        <f t="shared" si="8"/>
        <v>1111</v>
      </c>
      <c r="X301" s="35"/>
    </row>
    <row r="302" spans="1:24" s="36" customFormat="1" ht="188.25" customHeight="1">
      <c r="A302" s="26">
        <v>38</v>
      </c>
      <c r="B302" s="27" t="s">
        <v>60</v>
      </c>
      <c r="C302" s="27" t="s">
        <v>98</v>
      </c>
      <c r="D302" s="27" t="s">
        <v>188</v>
      </c>
      <c r="E302" s="28">
        <v>1</v>
      </c>
      <c r="F302" s="29" t="s">
        <v>673</v>
      </c>
      <c r="G302" s="30" t="s">
        <v>674</v>
      </c>
      <c r="H302" s="30" t="s">
        <v>674</v>
      </c>
      <c r="I302" s="31" t="s">
        <v>677</v>
      </c>
      <c r="J302" s="32" t="s">
        <v>678</v>
      </c>
      <c r="K302" s="32" t="s">
        <v>679</v>
      </c>
      <c r="L302" s="32" t="s">
        <v>668</v>
      </c>
      <c r="M302" s="32" t="s">
        <v>811</v>
      </c>
      <c r="N302" s="32" t="s">
        <v>330</v>
      </c>
      <c r="O302" s="33">
        <v>4853137.97</v>
      </c>
      <c r="P302" s="33">
        <v>0</v>
      </c>
      <c r="Q302" s="33">
        <v>334243.01</v>
      </c>
      <c r="R302" s="33">
        <v>97670.42</v>
      </c>
      <c r="S302" s="34" t="s">
        <v>1791</v>
      </c>
      <c r="T302" s="33">
        <v>5089710.56</v>
      </c>
      <c r="U302" s="32" t="s">
        <v>645</v>
      </c>
      <c r="V302" s="32" t="s">
        <v>1245</v>
      </c>
      <c r="W302" s="30">
        <f t="shared" si="8"/>
        <v>1371</v>
      </c>
      <c r="X302" s="35"/>
    </row>
    <row r="303" spans="1:24" s="36" customFormat="1" ht="168">
      <c r="A303" s="26">
        <v>38</v>
      </c>
      <c r="B303" s="27" t="s">
        <v>60</v>
      </c>
      <c r="C303" s="27" t="s">
        <v>98</v>
      </c>
      <c r="D303" s="27" t="s">
        <v>188</v>
      </c>
      <c r="E303" s="28">
        <v>1</v>
      </c>
      <c r="F303" s="29" t="s">
        <v>680</v>
      </c>
      <c r="G303" s="30" t="s">
        <v>681</v>
      </c>
      <c r="H303" s="30" t="s">
        <v>681</v>
      </c>
      <c r="I303" s="31" t="s">
        <v>682</v>
      </c>
      <c r="J303" s="32" t="s">
        <v>683</v>
      </c>
      <c r="K303" s="32" t="s">
        <v>72</v>
      </c>
      <c r="L303" s="32" t="s">
        <v>668</v>
      </c>
      <c r="M303" s="32" t="s">
        <v>376</v>
      </c>
      <c r="N303" s="32" t="s">
        <v>225</v>
      </c>
      <c r="O303" s="33">
        <v>42006760.45</v>
      </c>
      <c r="P303" s="33">
        <v>0</v>
      </c>
      <c r="Q303" s="33">
        <v>1691391.96</v>
      </c>
      <c r="R303" s="33">
        <v>35953462.84</v>
      </c>
      <c r="S303" s="34" t="s">
        <v>1792</v>
      </c>
      <c r="T303" s="33">
        <v>32930552.57</v>
      </c>
      <c r="U303" s="32" t="s">
        <v>645</v>
      </c>
      <c r="V303" s="32" t="s">
        <v>1585</v>
      </c>
      <c r="W303" s="30">
        <f t="shared" si="8"/>
        <v>1125</v>
      </c>
      <c r="X303" s="35"/>
    </row>
    <row r="304" spans="1:24" s="36" customFormat="1" ht="246" customHeight="1">
      <c r="A304" s="26">
        <v>38</v>
      </c>
      <c r="B304" s="27" t="s">
        <v>60</v>
      </c>
      <c r="C304" s="27" t="s">
        <v>98</v>
      </c>
      <c r="D304" s="27" t="s">
        <v>188</v>
      </c>
      <c r="E304" s="28">
        <v>1</v>
      </c>
      <c r="F304" s="29" t="s">
        <v>73</v>
      </c>
      <c r="G304" s="30" t="s">
        <v>490</v>
      </c>
      <c r="H304" s="30" t="s">
        <v>490</v>
      </c>
      <c r="I304" s="31" t="s">
        <v>491</v>
      </c>
      <c r="J304" s="32" t="s">
        <v>515</v>
      </c>
      <c r="K304" s="32" t="s">
        <v>382</v>
      </c>
      <c r="L304" s="32" t="s">
        <v>668</v>
      </c>
      <c r="M304" s="32" t="s">
        <v>376</v>
      </c>
      <c r="N304" s="32" t="s">
        <v>225</v>
      </c>
      <c r="O304" s="33">
        <v>22485671.69</v>
      </c>
      <c r="P304" s="33">
        <v>10951960.36</v>
      </c>
      <c r="Q304" s="33">
        <v>1314892.77</v>
      </c>
      <c r="R304" s="33">
        <v>4898814.87</v>
      </c>
      <c r="S304" s="34" t="s">
        <v>1793</v>
      </c>
      <c r="T304" s="33">
        <v>29853709.95</v>
      </c>
      <c r="U304" s="32" t="s">
        <v>645</v>
      </c>
      <c r="V304" s="32" t="s">
        <v>1499</v>
      </c>
      <c r="W304" s="30">
        <f t="shared" si="8"/>
        <v>1112</v>
      </c>
      <c r="X304" s="35"/>
    </row>
    <row r="305" spans="1:24" s="36" customFormat="1" ht="153.75" customHeight="1">
      <c r="A305" s="26">
        <v>38</v>
      </c>
      <c r="B305" s="27" t="s">
        <v>60</v>
      </c>
      <c r="C305" s="27" t="s">
        <v>98</v>
      </c>
      <c r="D305" s="27" t="s">
        <v>188</v>
      </c>
      <c r="E305" s="28">
        <v>1</v>
      </c>
      <c r="F305" s="29" t="s">
        <v>119</v>
      </c>
      <c r="G305" s="30" t="s">
        <v>120</v>
      </c>
      <c r="H305" s="30" t="s">
        <v>120</v>
      </c>
      <c r="I305" s="31" t="s">
        <v>121</v>
      </c>
      <c r="J305" s="32" t="s">
        <v>122</v>
      </c>
      <c r="K305" s="32" t="s">
        <v>383</v>
      </c>
      <c r="L305" s="32" t="s">
        <v>668</v>
      </c>
      <c r="M305" s="32" t="s">
        <v>376</v>
      </c>
      <c r="N305" s="32" t="s">
        <v>225</v>
      </c>
      <c r="O305" s="33">
        <v>66730251.25</v>
      </c>
      <c r="P305" s="33">
        <v>4838090.65</v>
      </c>
      <c r="Q305" s="33">
        <v>4725738.8</v>
      </c>
      <c r="R305" s="33">
        <v>8766208.46</v>
      </c>
      <c r="S305" s="34" t="s">
        <v>1431</v>
      </c>
      <c r="T305" s="33">
        <v>67527872.24</v>
      </c>
      <c r="U305" s="32" t="s">
        <v>645</v>
      </c>
      <c r="V305" s="32" t="s">
        <v>1943</v>
      </c>
      <c r="W305" s="30">
        <f t="shared" si="8"/>
        <v>1044</v>
      </c>
      <c r="X305" s="35"/>
    </row>
    <row r="306" spans="1:24" s="36" customFormat="1" ht="235.5" customHeight="1">
      <c r="A306" s="26">
        <v>38</v>
      </c>
      <c r="B306" s="27" t="s">
        <v>60</v>
      </c>
      <c r="C306" s="27" t="s">
        <v>98</v>
      </c>
      <c r="D306" s="27" t="s">
        <v>188</v>
      </c>
      <c r="E306" s="28">
        <v>1</v>
      </c>
      <c r="F306" s="29" t="s">
        <v>119</v>
      </c>
      <c r="G306" s="30" t="s">
        <v>120</v>
      </c>
      <c r="H306" s="30" t="s">
        <v>120</v>
      </c>
      <c r="I306" s="31" t="s">
        <v>492</v>
      </c>
      <c r="J306" s="32" t="s">
        <v>493</v>
      </c>
      <c r="K306" s="32" t="s">
        <v>384</v>
      </c>
      <c r="L306" s="32" t="s">
        <v>668</v>
      </c>
      <c r="M306" s="32" t="s">
        <v>376</v>
      </c>
      <c r="N306" s="32" t="s">
        <v>225</v>
      </c>
      <c r="O306" s="33">
        <v>279157504.73</v>
      </c>
      <c r="P306" s="33">
        <v>273815086.46</v>
      </c>
      <c r="Q306" s="33">
        <v>37376135.81</v>
      </c>
      <c r="R306" s="33">
        <v>303398010.8</v>
      </c>
      <c r="S306" s="34" t="s">
        <v>1432</v>
      </c>
      <c r="T306" s="33">
        <v>286950716.2</v>
      </c>
      <c r="U306" s="32" t="s">
        <v>645</v>
      </c>
      <c r="V306" s="32" t="s">
        <v>1944</v>
      </c>
      <c r="W306" s="30">
        <f t="shared" si="8"/>
        <v>1114</v>
      </c>
      <c r="X306" s="35"/>
    </row>
    <row r="307" spans="1:24" s="36" customFormat="1" ht="179.25" customHeight="1">
      <c r="A307" s="26">
        <v>38</v>
      </c>
      <c r="B307" s="27" t="s">
        <v>60</v>
      </c>
      <c r="C307" s="27" t="s">
        <v>98</v>
      </c>
      <c r="D307" s="27" t="s">
        <v>188</v>
      </c>
      <c r="E307" s="28">
        <v>1</v>
      </c>
      <c r="F307" s="29" t="s">
        <v>699</v>
      </c>
      <c r="G307" s="30" t="s">
        <v>700</v>
      </c>
      <c r="H307" s="30" t="s">
        <v>700</v>
      </c>
      <c r="I307" s="31" t="s">
        <v>701</v>
      </c>
      <c r="J307" s="32" t="s">
        <v>702</v>
      </c>
      <c r="K307" s="32" t="s">
        <v>703</v>
      </c>
      <c r="L307" s="32" t="s">
        <v>668</v>
      </c>
      <c r="M307" s="32" t="s">
        <v>764</v>
      </c>
      <c r="N307" s="32" t="s">
        <v>225</v>
      </c>
      <c r="O307" s="33">
        <v>1601061.19</v>
      </c>
      <c r="P307" s="33">
        <v>2435917.98</v>
      </c>
      <c r="Q307" s="33">
        <v>93985.11</v>
      </c>
      <c r="R307" s="33">
        <v>1871973.47</v>
      </c>
      <c r="S307" s="34" t="s">
        <v>1517</v>
      </c>
      <c r="T307" s="33">
        <v>2258990.81</v>
      </c>
      <c r="U307" s="32" t="s">
        <v>226</v>
      </c>
      <c r="V307" s="32" t="s">
        <v>1586</v>
      </c>
      <c r="W307" s="30">
        <f t="shared" si="8"/>
        <v>1119</v>
      </c>
      <c r="X307" s="35"/>
    </row>
    <row r="308" spans="1:24" s="36" customFormat="1" ht="219.75" customHeight="1">
      <c r="A308" s="26">
        <v>38</v>
      </c>
      <c r="B308" s="27" t="s">
        <v>60</v>
      </c>
      <c r="C308" s="27" t="s">
        <v>98</v>
      </c>
      <c r="D308" s="27" t="s">
        <v>188</v>
      </c>
      <c r="E308" s="28">
        <v>1</v>
      </c>
      <c r="F308" s="29" t="s">
        <v>980</v>
      </c>
      <c r="G308" s="30" t="s">
        <v>981</v>
      </c>
      <c r="H308" s="30" t="s">
        <v>981</v>
      </c>
      <c r="I308" s="31" t="s">
        <v>982</v>
      </c>
      <c r="J308" s="32" t="s">
        <v>983</v>
      </c>
      <c r="K308" s="32" t="s">
        <v>984</v>
      </c>
      <c r="L308" s="32" t="s">
        <v>501</v>
      </c>
      <c r="M308" s="32" t="s">
        <v>985</v>
      </c>
      <c r="N308" s="32" t="s">
        <v>225</v>
      </c>
      <c r="O308" s="33">
        <v>2577264.32</v>
      </c>
      <c r="P308" s="33">
        <v>3060534.46</v>
      </c>
      <c r="Q308" s="33">
        <v>6765.04</v>
      </c>
      <c r="R308" s="33">
        <v>2140342.79</v>
      </c>
      <c r="S308" s="34" t="s">
        <v>1794</v>
      </c>
      <c r="T308" s="33">
        <v>3504221.03</v>
      </c>
      <c r="U308" s="32" t="s">
        <v>226</v>
      </c>
      <c r="V308" s="32" t="s">
        <v>1256</v>
      </c>
      <c r="W308" s="30">
        <f t="shared" si="8"/>
        <v>1548</v>
      </c>
      <c r="X308" s="35"/>
    </row>
    <row r="309" spans="1:24" s="36" customFormat="1" ht="162.75" customHeight="1">
      <c r="A309" s="26">
        <v>38</v>
      </c>
      <c r="B309" s="27" t="s">
        <v>60</v>
      </c>
      <c r="C309" s="27" t="s">
        <v>98</v>
      </c>
      <c r="D309" s="27" t="s">
        <v>188</v>
      </c>
      <c r="E309" s="28">
        <v>1</v>
      </c>
      <c r="F309" s="29" t="s">
        <v>704</v>
      </c>
      <c r="G309" s="30" t="s">
        <v>705</v>
      </c>
      <c r="H309" s="30" t="s">
        <v>705</v>
      </c>
      <c r="I309" s="31" t="s">
        <v>709</v>
      </c>
      <c r="J309" s="32" t="s">
        <v>516</v>
      </c>
      <c r="K309" s="32" t="s">
        <v>35</v>
      </c>
      <c r="L309" s="32" t="s">
        <v>668</v>
      </c>
      <c r="M309" s="32" t="s">
        <v>376</v>
      </c>
      <c r="N309" s="32" t="s">
        <v>753</v>
      </c>
      <c r="O309" s="33">
        <v>7273167.58</v>
      </c>
      <c r="P309" s="33">
        <v>0</v>
      </c>
      <c r="Q309" s="33">
        <v>439438.52</v>
      </c>
      <c r="R309" s="33">
        <v>1077659.71</v>
      </c>
      <c r="S309" s="34" t="s">
        <v>1796</v>
      </c>
      <c r="T309" s="33">
        <v>6634946.39</v>
      </c>
      <c r="U309" s="32" t="s">
        <v>645</v>
      </c>
      <c r="V309" s="32" t="s">
        <v>1500</v>
      </c>
      <c r="W309" s="30">
        <f t="shared" si="8"/>
        <v>1388</v>
      </c>
      <c r="X309" s="35"/>
    </row>
    <row r="310" spans="1:24" s="36" customFormat="1" ht="122.25" customHeight="1">
      <c r="A310" s="26">
        <v>38</v>
      </c>
      <c r="B310" s="27" t="s">
        <v>60</v>
      </c>
      <c r="C310" s="27" t="s">
        <v>98</v>
      </c>
      <c r="D310" s="27" t="s">
        <v>188</v>
      </c>
      <c r="E310" s="28">
        <v>1</v>
      </c>
      <c r="F310" s="29" t="s">
        <v>704</v>
      </c>
      <c r="G310" s="30" t="s">
        <v>705</v>
      </c>
      <c r="H310" s="30" t="s">
        <v>705</v>
      </c>
      <c r="I310" s="31" t="s">
        <v>706</v>
      </c>
      <c r="J310" s="32" t="s">
        <v>707</v>
      </c>
      <c r="K310" s="32" t="s">
        <v>708</v>
      </c>
      <c r="L310" s="32" t="s">
        <v>668</v>
      </c>
      <c r="M310" s="32" t="s">
        <v>914</v>
      </c>
      <c r="N310" s="32" t="s">
        <v>637</v>
      </c>
      <c r="O310" s="33">
        <v>12282939.29</v>
      </c>
      <c r="P310" s="33">
        <v>1600000</v>
      </c>
      <c r="Q310" s="33">
        <v>792113.89</v>
      </c>
      <c r="R310" s="33">
        <v>2811472.63</v>
      </c>
      <c r="S310" s="34" t="s">
        <v>1795</v>
      </c>
      <c r="T310" s="33">
        <v>11863580.55</v>
      </c>
      <c r="U310" s="32" t="s">
        <v>645</v>
      </c>
      <c r="V310" s="32" t="s">
        <v>1276</v>
      </c>
      <c r="W310" s="30">
        <f t="shared" si="8"/>
        <v>1104</v>
      </c>
      <c r="X310" s="35"/>
    </row>
    <row r="311" spans="1:24" s="36" customFormat="1" ht="129.75" customHeight="1">
      <c r="A311" s="26">
        <v>38</v>
      </c>
      <c r="B311" s="27" t="s">
        <v>60</v>
      </c>
      <c r="C311" s="27" t="s">
        <v>98</v>
      </c>
      <c r="D311" s="27" t="s">
        <v>188</v>
      </c>
      <c r="E311" s="28">
        <v>1</v>
      </c>
      <c r="F311" s="29" t="s">
        <v>36</v>
      </c>
      <c r="G311" s="30" t="s">
        <v>9</v>
      </c>
      <c r="H311" s="30" t="s">
        <v>9</v>
      </c>
      <c r="I311" s="31" t="s">
        <v>10</v>
      </c>
      <c r="J311" s="32" t="s">
        <v>11</v>
      </c>
      <c r="K311" s="32" t="s">
        <v>12</v>
      </c>
      <c r="L311" s="32" t="s">
        <v>668</v>
      </c>
      <c r="M311" s="32" t="s">
        <v>376</v>
      </c>
      <c r="N311" s="32" t="s">
        <v>225</v>
      </c>
      <c r="O311" s="33">
        <v>24773980.86</v>
      </c>
      <c r="P311" s="33">
        <v>0</v>
      </c>
      <c r="Q311" s="33">
        <v>2095174.06</v>
      </c>
      <c r="R311" s="33">
        <v>7134990.19</v>
      </c>
      <c r="S311" s="34" t="s">
        <v>1798</v>
      </c>
      <c r="T311" s="33">
        <v>19734164.73</v>
      </c>
      <c r="U311" s="32" t="s">
        <v>645</v>
      </c>
      <c r="V311" s="32" t="s">
        <v>968</v>
      </c>
      <c r="W311" s="30">
        <f t="shared" si="8"/>
        <v>1485</v>
      </c>
      <c r="X311" s="35"/>
    </row>
    <row r="312" spans="1:24" s="36" customFormat="1" ht="132" customHeight="1">
      <c r="A312" s="26">
        <v>38</v>
      </c>
      <c r="B312" s="27" t="s">
        <v>60</v>
      </c>
      <c r="C312" s="27" t="s">
        <v>98</v>
      </c>
      <c r="D312" s="27" t="s">
        <v>188</v>
      </c>
      <c r="E312" s="28">
        <v>1</v>
      </c>
      <c r="F312" s="29" t="s">
        <v>36</v>
      </c>
      <c r="G312" s="30" t="s">
        <v>37</v>
      </c>
      <c r="H312" s="30" t="s">
        <v>37</v>
      </c>
      <c r="I312" s="31" t="s">
        <v>38</v>
      </c>
      <c r="J312" s="32" t="s">
        <v>39</v>
      </c>
      <c r="K312" s="32" t="s">
        <v>40</v>
      </c>
      <c r="L312" s="32" t="s">
        <v>668</v>
      </c>
      <c r="M312" s="32" t="s">
        <v>811</v>
      </c>
      <c r="N312" s="32" t="s">
        <v>753</v>
      </c>
      <c r="O312" s="33">
        <v>14590782.62</v>
      </c>
      <c r="P312" s="33">
        <v>0</v>
      </c>
      <c r="Q312" s="33">
        <v>896885.65</v>
      </c>
      <c r="R312" s="33">
        <v>14647173.46</v>
      </c>
      <c r="S312" s="34" t="s">
        <v>1797</v>
      </c>
      <c r="T312" s="33">
        <v>840494.81</v>
      </c>
      <c r="U312" s="32" t="s">
        <v>645</v>
      </c>
      <c r="V312" s="32" t="s">
        <v>969</v>
      </c>
      <c r="W312" s="30">
        <f t="shared" si="8"/>
        <v>176</v>
      </c>
      <c r="X312" s="35"/>
    </row>
    <row r="313" spans="1:24" s="36" customFormat="1" ht="148.5" customHeight="1">
      <c r="A313" s="26">
        <v>38</v>
      </c>
      <c r="B313" s="27" t="s">
        <v>60</v>
      </c>
      <c r="C313" s="27" t="s">
        <v>98</v>
      </c>
      <c r="D313" s="27" t="s">
        <v>188</v>
      </c>
      <c r="E313" s="28">
        <v>1</v>
      </c>
      <c r="F313" s="29" t="s">
        <v>41</v>
      </c>
      <c r="G313" s="30" t="s">
        <v>42</v>
      </c>
      <c r="H313" s="30" t="s">
        <v>42</v>
      </c>
      <c r="I313" s="31" t="s">
        <v>43</v>
      </c>
      <c r="J313" s="32" t="s">
        <v>44</v>
      </c>
      <c r="K313" s="32" t="s">
        <v>479</v>
      </c>
      <c r="L313" s="32" t="s">
        <v>668</v>
      </c>
      <c r="M313" s="32" t="s">
        <v>376</v>
      </c>
      <c r="N313" s="32" t="s">
        <v>637</v>
      </c>
      <c r="O313" s="33">
        <v>14645548.28</v>
      </c>
      <c r="P313" s="33">
        <v>22268</v>
      </c>
      <c r="Q313" s="33">
        <v>1170883</v>
      </c>
      <c r="R313" s="33">
        <v>4280332.88</v>
      </c>
      <c r="S313" s="34" t="s">
        <v>1799</v>
      </c>
      <c r="T313" s="33">
        <v>10893304.4</v>
      </c>
      <c r="U313" s="32" t="s">
        <v>645</v>
      </c>
      <c r="V313" s="32" t="s">
        <v>1501</v>
      </c>
      <c r="W313" s="30">
        <f t="shared" si="8"/>
        <v>1126</v>
      </c>
      <c r="X313" s="35"/>
    </row>
    <row r="314" spans="1:24" s="36" customFormat="1" ht="194.25" customHeight="1">
      <c r="A314" s="26">
        <v>38</v>
      </c>
      <c r="B314" s="27" t="s">
        <v>60</v>
      </c>
      <c r="C314" s="27" t="s">
        <v>98</v>
      </c>
      <c r="D314" s="27" t="s">
        <v>188</v>
      </c>
      <c r="E314" s="28">
        <v>1</v>
      </c>
      <c r="F314" s="29" t="s">
        <v>480</v>
      </c>
      <c r="G314" s="30" t="s">
        <v>60</v>
      </c>
      <c r="H314" s="30" t="s">
        <v>60</v>
      </c>
      <c r="I314" s="31">
        <v>700038100146</v>
      </c>
      <c r="J314" s="32" t="s">
        <v>61</v>
      </c>
      <c r="K314" s="32" t="s">
        <v>576</v>
      </c>
      <c r="L314" s="32" t="s">
        <v>223</v>
      </c>
      <c r="M314" s="32" t="s">
        <v>224</v>
      </c>
      <c r="N314" s="32" t="s">
        <v>637</v>
      </c>
      <c r="O314" s="33">
        <v>3782199.28</v>
      </c>
      <c r="P314" s="33">
        <v>0</v>
      </c>
      <c r="Q314" s="33">
        <v>298299.24</v>
      </c>
      <c r="R314" s="33">
        <v>62702.78</v>
      </c>
      <c r="S314" s="34" t="s">
        <v>1437</v>
      </c>
      <c r="T314" s="33">
        <v>4461145.69</v>
      </c>
      <c r="U314" s="32" t="s">
        <v>645</v>
      </c>
      <c r="V314" s="32" t="s">
        <v>1800</v>
      </c>
      <c r="W314" s="30">
        <f t="shared" si="8"/>
        <v>146</v>
      </c>
      <c r="X314" s="35"/>
    </row>
    <row r="315" spans="1:24" s="36" customFormat="1" ht="362.25" customHeight="1">
      <c r="A315" s="26">
        <v>38</v>
      </c>
      <c r="B315" s="27" t="s">
        <v>60</v>
      </c>
      <c r="C315" s="27" t="s">
        <v>98</v>
      </c>
      <c r="D315" s="27" t="s">
        <v>188</v>
      </c>
      <c r="E315" s="28">
        <v>1</v>
      </c>
      <c r="F315" s="29" t="s">
        <v>480</v>
      </c>
      <c r="G315" s="30" t="s">
        <v>60</v>
      </c>
      <c r="H315" s="30" t="s">
        <v>60</v>
      </c>
      <c r="I315" s="31">
        <v>20013810001201</v>
      </c>
      <c r="J315" s="32" t="s">
        <v>845</v>
      </c>
      <c r="K315" s="32" t="s">
        <v>846</v>
      </c>
      <c r="L315" s="32" t="s">
        <v>668</v>
      </c>
      <c r="M315" s="32" t="s">
        <v>376</v>
      </c>
      <c r="N315" s="32" t="s">
        <v>637</v>
      </c>
      <c r="O315" s="33">
        <v>44742254.61</v>
      </c>
      <c r="P315" s="33">
        <v>9050656.59</v>
      </c>
      <c r="Q315" s="33">
        <v>3485908.31</v>
      </c>
      <c r="R315" s="33">
        <v>9629139.06</v>
      </c>
      <c r="S315" s="34" t="s">
        <v>1801</v>
      </c>
      <c r="T315" s="33">
        <v>37706449.45</v>
      </c>
      <c r="U315" s="32" t="s">
        <v>645</v>
      </c>
      <c r="V315" s="32" t="s">
        <v>1802</v>
      </c>
      <c r="W315" s="30">
        <f t="shared" si="8"/>
        <v>1201</v>
      </c>
      <c r="X315" s="35"/>
    </row>
    <row r="316" spans="1:24" s="36" customFormat="1" ht="168">
      <c r="A316" s="26">
        <v>38</v>
      </c>
      <c r="B316" s="27" t="s">
        <v>60</v>
      </c>
      <c r="C316" s="27" t="s">
        <v>98</v>
      </c>
      <c r="D316" s="27" t="s">
        <v>188</v>
      </c>
      <c r="E316" s="28">
        <v>1</v>
      </c>
      <c r="F316" s="29" t="s">
        <v>480</v>
      </c>
      <c r="G316" s="30" t="s">
        <v>60</v>
      </c>
      <c r="H316" s="30" t="s">
        <v>60</v>
      </c>
      <c r="I316" s="31">
        <v>20023810001256</v>
      </c>
      <c r="J316" s="32" t="s">
        <v>206</v>
      </c>
      <c r="K316" s="32" t="s">
        <v>857</v>
      </c>
      <c r="L316" s="32" t="s">
        <v>223</v>
      </c>
      <c r="M316" s="32" t="s">
        <v>224</v>
      </c>
      <c r="N316" s="32" t="s">
        <v>637</v>
      </c>
      <c r="O316" s="33">
        <v>506048680.39</v>
      </c>
      <c r="P316" s="33">
        <v>9478308.63</v>
      </c>
      <c r="Q316" s="33">
        <v>37396953</v>
      </c>
      <c r="R316" s="33">
        <v>110216851.23</v>
      </c>
      <c r="S316" s="34" t="s">
        <v>1587</v>
      </c>
      <c r="T316" s="33">
        <v>346243716.46</v>
      </c>
      <c r="U316" s="32" t="s">
        <v>645</v>
      </c>
      <c r="V316" s="32" t="s">
        <v>1803</v>
      </c>
      <c r="W316" s="30">
        <f t="shared" si="8"/>
        <v>1256</v>
      </c>
      <c r="X316" s="35"/>
    </row>
    <row r="317" spans="1:24" s="36" customFormat="1" ht="168">
      <c r="A317" s="26">
        <v>38</v>
      </c>
      <c r="B317" s="27" t="s">
        <v>60</v>
      </c>
      <c r="C317" s="27" t="s">
        <v>98</v>
      </c>
      <c r="D317" s="27" t="s">
        <v>188</v>
      </c>
      <c r="E317" s="28">
        <v>1</v>
      </c>
      <c r="F317" s="29" t="s">
        <v>480</v>
      </c>
      <c r="G317" s="30" t="s">
        <v>60</v>
      </c>
      <c r="H317" s="30" t="s">
        <v>60</v>
      </c>
      <c r="I317" s="31">
        <v>20023810001257</v>
      </c>
      <c r="J317" s="32" t="s">
        <v>82</v>
      </c>
      <c r="K317" s="32" t="s">
        <v>83</v>
      </c>
      <c r="L317" s="32" t="s">
        <v>223</v>
      </c>
      <c r="M317" s="32" t="s">
        <v>224</v>
      </c>
      <c r="N317" s="32" t="s">
        <v>637</v>
      </c>
      <c r="O317" s="33">
        <v>37548062.7</v>
      </c>
      <c r="P317" s="33">
        <v>1203758.19</v>
      </c>
      <c r="Q317" s="33">
        <v>2721274.15</v>
      </c>
      <c r="R317" s="33">
        <v>9290040.71</v>
      </c>
      <c r="S317" s="34" t="s">
        <v>1588</v>
      </c>
      <c r="T317" s="33">
        <v>32183054.33</v>
      </c>
      <c r="U317" s="32" t="s">
        <v>645</v>
      </c>
      <c r="V317" s="32" t="s">
        <v>1804</v>
      </c>
      <c r="W317" s="30">
        <f t="shared" si="8"/>
        <v>1257</v>
      </c>
      <c r="X317" s="35"/>
    </row>
    <row r="318" spans="1:24" s="36" customFormat="1" ht="168">
      <c r="A318" s="26">
        <v>38</v>
      </c>
      <c r="B318" s="27" t="s">
        <v>60</v>
      </c>
      <c r="C318" s="27" t="s">
        <v>98</v>
      </c>
      <c r="D318" s="27" t="s">
        <v>188</v>
      </c>
      <c r="E318" s="28">
        <v>1</v>
      </c>
      <c r="F318" s="29" t="s">
        <v>480</v>
      </c>
      <c r="G318" s="30" t="s">
        <v>60</v>
      </c>
      <c r="H318" s="30" t="s">
        <v>60</v>
      </c>
      <c r="I318" s="31">
        <v>20023810001258</v>
      </c>
      <c r="J318" s="32" t="s">
        <v>84</v>
      </c>
      <c r="K318" s="32" t="s">
        <v>85</v>
      </c>
      <c r="L318" s="32" t="s">
        <v>223</v>
      </c>
      <c r="M318" s="32" t="s">
        <v>224</v>
      </c>
      <c r="N318" s="32" t="s">
        <v>637</v>
      </c>
      <c r="O318" s="33">
        <v>41897147.65</v>
      </c>
      <c r="P318" s="33">
        <v>20726451.99</v>
      </c>
      <c r="Q318" s="33">
        <v>3733072.59</v>
      </c>
      <c r="R318" s="33">
        <v>26914289.72</v>
      </c>
      <c r="S318" s="34" t="s">
        <v>1518</v>
      </c>
      <c r="T318" s="33">
        <v>7139276.53</v>
      </c>
      <c r="U318" s="32" t="s">
        <v>645</v>
      </c>
      <c r="V318" s="32" t="s">
        <v>1805</v>
      </c>
      <c r="W318" s="30">
        <f t="shared" si="8"/>
        <v>1258</v>
      </c>
      <c r="X318" s="35"/>
    </row>
    <row r="319" spans="1:24" s="36" customFormat="1" ht="194.25" customHeight="1">
      <c r="A319" s="26">
        <v>38</v>
      </c>
      <c r="B319" s="27" t="s">
        <v>60</v>
      </c>
      <c r="C319" s="27" t="s">
        <v>98</v>
      </c>
      <c r="D319" s="27" t="s">
        <v>188</v>
      </c>
      <c r="E319" s="28">
        <v>1</v>
      </c>
      <c r="F319" s="29" t="s">
        <v>480</v>
      </c>
      <c r="G319" s="30" t="s">
        <v>60</v>
      </c>
      <c r="H319" s="30" t="s">
        <v>60</v>
      </c>
      <c r="I319" s="31">
        <v>20023810001259</v>
      </c>
      <c r="J319" s="32" t="s">
        <v>786</v>
      </c>
      <c r="K319" s="32" t="s">
        <v>86</v>
      </c>
      <c r="L319" s="32" t="s">
        <v>223</v>
      </c>
      <c r="M319" s="32" t="s">
        <v>224</v>
      </c>
      <c r="N319" s="32" t="s">
        <v>637</v>
      </c>
      <c r="O319" s="33">
        <v>64906142.19</v>
      </c>
      <c r="P319" s="33">
        <v>66126324.92</v>
      </c>
      <c r="Q319" s="33">
        <v>6174146.18</v>
      </c>
      <c r="R319" s="33">
        <v>40040558.96</v>
      </c>
      <c r="S319" s="34" t="s">
        <v>1519</v>
      </c>
      <c r="T319" s="33">
        <v>37601313.08</v>
      </c>
      <c r="U319" s="32" t="s">
        <v>645</v>
      </c>
      <c r="V319" s="32" t="s">
        <v>1806</v>
      </c>
      <c r="W319" s="30">
        <f t="shared" si="8"/>
        <v>1259</v>
      </c>
      <c r="X319" s="35"/>
    </row>
    <row r="320" spans="1:24" s="36" customFormat="1" ht="214.5" customHeight="1">
      <c r="A320" s="26">
        <v>38</v>
      </c>
      <c r="B320" s="27" t="s">
        <v>60</v>
      </c>
      <c r="C320" s="27" t="s">
        <v>98</v>
      </c>
      <c r="D320" s="27" t="s">
        <v>188</v>
      </c>
      <c r="E320" s="28">
        <v>1</v>
      </c>
      <c r="F320" s="29" t="s">
        <v>480</v>
      </c>
      <c r="G320" s="30" t="s">
        <v>60</v>
      </c>
      <c r="H320" s="30" t="s">
        <v>60</v>
      </c>
      <c r="I320" s="31">
        <v>20023810001260</v>
      </c>
      <c r="J320" s="32" t="s">
        <v>87</v>
      </c>
      <c r="K320" s="32" t="s">
        <v>88</v>
      </c>
      <c r="L320" s="32" t="s">
        <v>223</v>
      </c>
      <c r="M320" s="32" t="s">
        <v>224</v>
      </c>
      <c r="N320" s="32" t="s">
        <v>637</v>
      </c>
      <c r="O320" s="33">
        <v>25258076.87</v>
      </c>
      <c r="P320" s="33">
        <v>1264829.79</v>
      </c>
      <c r="Q320" s="33">
        <v>2033607.36</v>
      </c>
      <c r="R320" s="33">
        <v>2586393.45</v>
      </c>
      <c r="S320" s="34" t="s">
        <v>1589</v>
      </c>
      <c r="T320" s="33">
        <v>24250619.87</v>
      </c>
      <c r="U320" s="32" t="s">
        <v>645</v>
      </c>
      <c r="V320" s="32" t="s">
        <v>1807</v>
      </c>
      <c r="W320" s="30">
        <f t="shared" si="8"/>
        <v>1260</v>
      </c>
      <c r="X320" s="35"/>
    </row>
    <row r="321" spans="1:24" s="36" customFormat="1" ht="173.25" customHeight="1">
      <c r="A321" s="26">
        <v>38</v>
      </c>
      <c r="B321" s="27" t="s">
        <v>60</v>
      </c>
      <c r="C321" s="27" t="s">
        <v>98</v>
      </c>
      <c r="D321" s="27" t="s">
        <v>188</v>
      </c>
      <c r="E321" s="28">
        <v>1</v>
      </c>
      <c r="F321" s="29" t="s">
        <v>480</v>
      </c>
      <c r="G321" s="30" t="s">
        <v>60</v>
      </c>
      <c r="H321" s="30" t="s">
        <v>60</v>
      </c>
      <c r="I321" s="31">
        <v>20023810001261</v>
      </c>
      <c r="J321" s="32" t="s">
        <v>430</v>
      </c>
      <c r="K321" s="32" t="s">
        <v>431</v>
      </c>
      <c r="L321" s="32" t="s">
        <v>223</v>
      </c>
      <c r="M321" s="32" t="s">
        <v>224</v>
      </c>
      <c r="N321" s="32" t="s">
        <v>637</v>
      </c>
      <c r="O321" s="33">
        <v>43997569.16</v>
      </c>
      <c r="P321" s="33">
        <v>3070309.97</v>
      </c>
      <c r="Q321" s="33">
        <v>3166512.47</v>
      </c>
      <c r="R321" s="33">
        <v>12416032.43</v>
      </c>
      <c r="S321" s="34" t="s">
        <v>1808</v>
      </c>
      <c r="T321" s="33">
        <v>34276454.03</v>
      </c>
      <c r="U321" s="32" t="s">
        <v>645</v>
      </c>
      <c r="V321" s="32" t="s">
        <v>1809</v>
      </c>
      <c r="W321" s="30">
        <f t="shared" si="8"/>
        <v>1261</v>
      </c>
      <c r="X321" s="35"/>
    </row>
    <row r="322" spans="1:24" s="36" customFormat="1" ht="145.5" customHeight="1">
      <c r="A322" s="26">
        <v>38</v>
      </c>
      <c r="B322" s="27" t="s">
        <v>60</v>
      </c>
      <c r="C322" s="27" t="s">
        <v>98</v>
      </c>
      <c r="D322" s="27" t="s">
        <v>188</v>
      </c>
      <c r="E322" s="28">
        <v>1</v>
      </c>
      <c r="F322" s="29" t="s">
        <v>480</v>
      </c>
      <c r="G322" s="30" t="s">
        <v>60</v>
      </c>
      <c r="H322" s="30" t="s">
        <v>60</v>
      </c>
      <c r="I322" s="31">
        <v>20023810001306</v>
      </c>
      <c r="J322" s="32" t="s">
        <v>432</v>
      </c>
      <c r="K322" s="32" t="s">
        <v>433</v>
      </c>
      <c r="L322" s="32" t="s">
        <v>223</v>
      </c>
      <c r="M322" s="32" t="s">
        <v>224</v>
      </c>
      <c r="N322" s="32" t="s">
        <v>637</v>
      </c>
      <c r="O322" s="33">
        <v>282019831.14</v>
      </c>
      <c r="P322" s="33">
        <v>79213468.57</v>
      </c>
      <c r="Q322" s="33">
        <v>16768224.11</v>
      </c>
      <c r="R322" s="33">
        <v>143293095.69</v>
      </c>
      <c r="S322" s="34" t="s">
        <v>1433</v>
      </c>
      <c r="T322" s="33">
        <v>84414201.84</v>
      </c>
      <c r="U322" s="32" t="s">
        <v>645</v>
      </c>
      <c r="V322" s="32" t="s">
        <v>1810</v>
      </c>
      <c r="W322" s="30">
        <f t="shared" si="8"/>
        <v>1306</v>
      </c>
      <c r="X322" s="35"/>
    </row>
    <row r="323" spans="1:24" s="36" customFormat="1" ht="173.25" customHeight="1">
      <c r="A323" s="26">
        <v>38</v>
      </c>
      <c r="B323" s="27" t="s">
        <v>60</v>
      </c>
      <c r="C323" s="27" t="s">
        <v>98</v>
      </c>
      <c r="D323" s="27" t="s">
        <v>188</v>
      </c>
      <c r="E323" s="28">
        <v>1</v>
      </c>
      <c r="F323" s="29" t="s">
        <v>480</v>
      </c>
      <c r="G323" s="30" t="s">
        <v>60</v>
      </c>
      <c r="H323" s="30" t="s">
        <v>60</v>
      </c>
      <c r="I323" s="31">
        <v>20023810001307</v>
      </c>
      <c r="J323" s="32" t="s">
        <v>434</v>
      </c>
      <c r="K323" s="32" t="s">
        <v>435</v>
      </c>
      <c r="L323" s="32" t="s">
        <v>223</v>
      </c>
      <c r="M323" s="32" t="s">
        <v>224</v>
      </c>
      <c r="N323" s="32" t="s">
        <v>637</v>
      </c>
      <c r="O323" s="33">
        <v>95870608.76</v>
      </c>
      <c r="P323" s="33">
        <v>53481210.74</v>
      </c>
      <c r="Q323" s="33">
        <v>8470163.62</v>
      </c>
      <c r="R323" s="33">
        <v>30860450.62</v>
      </c>
      <c r="S323" s="34" t="s">
        <v>1811</v>
      </c>
      <c r="T323" s="33">
        <v>93674488.48</v>
      </c>
      <c r="U323" s="32" t="s">
        <v>645</v>
      </c>
      <c r="V323" s="32" t="s">
        <v>1812</v>
      </c>
      <c r="W323" s="30">
        <f t="shared" si="8"/>
        <v>1307</v>
      </c>
      <c r="X323" s="35"/>
    </row>
    <row r="324" spans="1:24" s="36" customFormat="1" ht="186" customHeight="1">
      <c r="A324" s="26">
        <v>38</v>
      </c>
      <c r="B324" s="27" t="s">
        <v>60</v>
      </c>
      <c r="C324" s="27" t="s">
        <v>98</v>
      </c>
      <c r="D324" s="27" t="s">
        <v>188</v>
      </c>
      <c r="E324" s="28">
        <v>1</v>
      </c>
      <c r="F324" s="29" t="s">
        <v>480</v>
      </c>
      <c r="G324" s="30" t="s">
        <v>60</v>
      </c>
      <c r="H324" s="30" t="s">
        <v>60</v>
      </c>
      <c r="I324" s="31">
        <v>20023810001309</v>
      </c>
      <c r="J324" s="32" t="s">
        <v>184</v>
      </c>
      <c r="K324" s="32" t="s">
        <v>185</v>
      </c>
      <c r="L324" s="32" t="s">
        <v>223</v>
      </c>
      <c r="M324" s="32" t="s">
        <v>224</v>
      </c>
      <c r="N324" s="32" t="s">
        <v>637</v>
      </c>
      <c r="O324" s="33">
        <v>26845619.13</v>
      </c>
      <c r="P324" s="33">
        <v>729538.28</v>
      </c>
      <c r="Q324" s="33">
        <v>1436723.32</v>
      </c>
      <c r="R324" s="33">
        <v>14486569.46</v>
      </c>
      <c r="S324" s="34" t="s">
        <v>1813</v>
      </c>
      <c r="T324" s="33">
        <v>5894906.86</v>
      </c>
      <c r="U324" s="32" t="s">
        <v>645</v>
      </c>
      <c r="V324" s="32" t="s">
        <v>1814</v>
      </c>
      <c r="W324" s="30">
        <f t="shared" si="8"/>
        <v>1309</v>
      </c>
      <c r="X324" s="35"/>
    </row>
    <row r="325" spans="1:24" s="36" customFormat="1" ht="174.75" customHeight="1">
      <c r="A325" s="26">
        <v>38</v>
      </c>
      <c r="B325" s="27" t="s">
        <v>60</v>
      </c>
      <c r="C325" s="27" t="s">
        <v>98</v>
      </c>
      <c r="D325" s="27" t="s">
        <v>188</v>
      </c>
      <c r="E325" s="28">
        <v>1</v>
      </c>
      <c r="F325" s="29" t="s">
        <v>480</v>
      </c>
      <c r="G325" s="30" t="s">
        <v>60</v>
      </c>
      <c r="H325" s="30" t="s">
        <v>60</v>
      </c>
      <c r="I325" s="31">
        <v>20033810001316</v>
      </c>
      <c r="J325" s="32" t="s">
        <v>326</v>
      </c>
      <c r="K325" s="32" t="s">
        <v>556</v>
      </c>
      <c r="L325" s="32" t="s">
        <v>668</v>
      </c>
      <c r="M325" s="32" t="s">
        <v>376</v>
      </c>
      <c r="N325" s="32" t="s">
        <v>637</v>
      </c>
      <c r="O325" s="33">
        <v>1686622873.04</v>
      </c>
      <c r="P325" s="33">
        <v>1134492170.86</v>
      </c>
      <c r="Q325" s="33">
        <v>143648154.8</v>
      </c>
      <c r="R325" s="33">
        <v>1734109345.2</v>
      </c>
      <c r="S325" s="34" t="s">
        <v>1815</v>
      </c>
      <c r="T325" s="33">
        <v>1101489527.01</v>
      </c>
      <c r="U325" s="32" t="s">
        <v>645</v>
      </c>
      <c r="V325" s="32" t="s">
        <v>1816</v>
      </c>
      <c r="W325" s="30">
        <f t="shared" si="8"/>
        <v>1316</v>
      </c>
      <c r="X325" s="35"/>
    </row>
    <row r="326" spans="1:24" s="36" customFormat="1" ht="171" customHeight="1">
      <c r="A326" s="26">
        <v>38</v>
      </c>
      <c r="B326" s="27" t="s">
        <v>60</v>
      </c>
      <c r="C326" s="27" t="s">
        <v>98</v>
      </c>
      <c r="D326" s="27" t="s">
        <v>188</v>
      </c>
      <c r="E326" s="28">
        <v>1</v>
      </c>
      <c r="F326" s="29" t="s">
        <v>480</v>
      </c>
      <c r="G326" s="30" t="s">
        <v>60</v>
      </c>
      <c r="H326" s="30" t="s">
        <v>60</v>
      </c>
      <c r="I326" s="31">
        <v>20033810001317</v>
      </c>
      <c r="J326" s="32" t="s">
        <v>557</v>
      </c>
      <c r="K326" s="32" t="s">
        <v>558</v>
      </c>
      <c r="L326" s="32" t="s">
        <v>223</v>
      </c>
      <c r="M326" s="32" t="s">
        <v>224</v>
      </c>
      <c r="N326" s="32" t="s">
        <v>637</v>
      </c>
      <c r="O326" s="33">
        <v>1353512248.73</v>
      </c>
      <c r="P326" s="33">
        <v>310582404.66</v>
      </c>
      <c r="Q326" s="33">
        <v>104305763.86</v>
      </c>
      <c r="R326" s="33">
        <v>595116059.3</v>
      </c>
      <c r="S326" s="34" t="s">
        <v>1817</v>
      </c>
      <c r="T326" s="33">
        <v>421738518.12</v>
      </c>
      <c r="U326" s="32" t="s">
        <v>645</v>
      </c>
      <c r="V326" s="32" t="s">
        <v>1802</v>
      </c>
      <c r="W326" s="30">
        <f t="shared" si="8"/>
        <v>1317</v>
      </c>
      <c r="X326" s="35"/>
    </row>
    <row r="327" spans="1:24" s="36" customFormat="1" ht="192.75" customHeight="1">
      <c r="A327" s="26">
        <v>38</v>
      </c>
      <c r="B327" s="27" t="s">
        <v>60</v>
      </c>
      <c r="C327" s="27" t="s">
        <v>98</v>
      </c>
      <c r="D327" s="27" t="s">
        <v>188</v>
      </c>
      <c r="E327" s="28">
        <v>1</v>
      </c>
      <c r="F327" s="29" t="s">
        <v>480</v>
      </c>
      <c r="G327" s="30" t="s">
        <v>60</v>
      </c>
      <c r="H327" s="30" t="s">
        <v>60</v>
      </c>
      <c r="I327" s="31">
        <v>20033810001318</v>
      </c>
      <c r="J327" s="32" t="s">
        <v>559</v>
      </c>
      <c r="K327" s="32" t="s">
        <v>560</v>
      </c>
      <c r="L327" s="32" t="s">
        <v>223</v>
      </c>
      <c r="M327" s="32" t="s">
        <v>224</v>
      </c>
      <c r="N327" s="32" t="s">
        <v>637</v>
      </c>
      <c r="O327" s="33">
        <v>14949739.64</v>
      </c>
      <c r="P327" s="33">
        <v>2839576.28</v>
      </c>
      <c r="Q327" s="33">
        <v>1027887.03</v>
      </c>
      <c r="R327" s="33">
        <v>6541248.39</v>
      </c>
      <c r="S327" s="34" t="s">
        <v>1590</v>
      </c>
      <c r="T327" s="33">
        <v>8010504.56</v>
      </c>
      <c r="U327" s="32" t="s">
        <v>645</v>
      </c>
      <c r="V327" s="32" t="s">
        <v>1818</v>
      </c>
      <c r="W327" s="30">
        <f t="shared" si="8"/>
        <v>1318</v>
      </c>
      <c r="X327" s="35"/>
    </row>
    <row r="328" spans="1:24" s="36" customFormat="1" ht="262.5" customHeight="1">
      <c r="A328" s="26">
        <v>38</v>
      </c>
      <c r="B328" s="27" t="s">
        <v>60</v>
      </c>
      <c r="C328" s="27" t="s">
        <v>98</v>
      </c>
      <c r="D328" s="27" t="s">
        <v>188</v>
      </c>
      <c r="E328" s="28">
        <v>1</v>
      </c>
      <c r="F328" s="29" t="s">
        <v>480</v>
      </c>
      <c r="G328" s="30" t="s">
        <v>60</v>
      </c>
      <c r="H328" s="30" t="s">
        <v>60</v>
      </c>
      <c r="I328" s="31">
        <v>20033810001349</v>
      </c>
      <c r="J328" s="32" t="s">
        <v>561</v>
      </c>
      <c r="K328" s="32" t="s">
        <v>131</v>
      </c>
      <c r="L328" s="32" t="s">
        <v>223</v>
      </c>
      <c r="M328" s="32" t="s">
        <v>224</v>
      </c>
      <c r="N328" s="32" t="s">
        <v>637</v>
      </c>
      <c r="O328" s="33">
        <v>19897334.1</v>
      </c>
      <c r="P328" s="33">
        <v>98984.12</v>
      </c>
      <c r="Q328" s="33">
        <v>1258876.01</v>
      </c>
      <c r="R328" s="33">
        <v>5904209.11</v>
      </c>
      <c r="S328" s="34" t="s">
        <v>1819</v>
      </c>
      <c r="T328" s="33">
        <v>8273026</v>
      </c>
      <c r="U328" s="32" t="s">
        <v>645</v>
      </c>
      <c r="V328" s="32" t="s">
        <v>1820</v>
      </c>
      <c r="W328" s="30">
        <f t="shared" si="8"/>
        <v>1349</v>
      </c>
      <c r="X328" s="35"/>
    </row>
    <row r="329" spans="1:24" s="36" customFormat="1" ht="192" customHeight="1">
      <c r="A329" s="26">
        <v>38</v>
      </c>
      <c r="B329" s="27" t="s">
        <v>60</v>
      </c>
      <c r="C329" s="27" t="s">
        <v>98</v>
      </c>
      <c r="D329" s="27" t="s">
        <v>188</v>
      </c>
      <c r="E329" s="28">
        <v>1</v>
      </c>
      <c r="F329" s="29" t="s">
        <v>480</v>
      </c>
      <c r="G329" s="30" t="s">
        <v>60</v>
      </c>
      <c r="H329" s="30" t="s">
        <v>60</v>
      </c>
      <c r="I329" s="31">
        <v>20043810001360</v>
      </c>
      <c r="J329" s="32" t="s">
        <v>413</v>
      </c>
      <c r="K329" s="32" t="s">
        <v>414</v>
      </c>
      <c r="L329" s="32" t="s">
        <v>223</v>
      </c>
      <c r="M329" s="32" t="s">
        <v>224</v>
      </c>
      <c r="N329" s="32" t="s">
        <v>637</v>
      </c>
      <c r="O329" s="33">
        <v>70723707.77</v>
      </c>
      <c r="P329" s="33">
        <v>5841330.92</v>
      </c>
      <c r="Q329" s="33">
        <v>5422667.12</v>
      </c>
      <c r="R329" s="33">
        <v>12378780.59</v>
      </c>
      <c r="S329" s="34" t="s">
        <v>1434</v>
      </c>
      <c r="T329" s="33">
        <v>55763580.22</v>
      </c>
      <c r="U329" s="32" t="s">
        <v>645</v>
      </c>
      <c r="V329" s="32" t="s">
        <v>1821</v>
      </c>
      <c r="W329" s="30">
        <f t="shared" si="8"/>
        <v>1360</v>
      </c>
      <c r="X329" s="35"/>
    </row>
    <row r="330" spans="1:24" s="36" customFormat="1" ht="189" customHeight="1">
      <c r="A330" s="26">
        <v>38</v>
      </c>
      <c r="B330" s="27" t="s">
        <v>60</v>
      </c>
      <c r="C330" s="27" t="s">
        <v>98</v>
      </c>
      <c r="D330" s="27" t="s">
        <v>188</v>
      </c>
      <c r="E330" s="28">
        <v>1</v>
      </c>
      <c r="F330" s="29" t="s">
        <v>480</v>
      </c>
      <c r="G330" s="30" t="s">
        <v>60</v>
      </c>
      <c r="H330" s="30" t="s">
        <v>60</v>
      </c>
      <c r="I330" s="31">
        <v>20043810001363</v>
      </c>
      <c r="J330" s="32" t="s">
        <v>415</v>
      </c>
      <c r="K330" s="32" t="s">
        <v>416</v>
      </c>
      <c r="L330" s="32" t="s">
        <v>223</v>
      </c>
      <c r="M330" s="32" t="s">
        <v>224</v>
      </c>
      <c r="N330" s="32" t="s">
        <v>637</v>
      </c>
      <c r="O330" s="33">
        <v>57781853.95</v>
      </c>
      <c r="P330" s="33">
        <v>2764.39</v>
      </c>
      <c r="Q330" s="33">
        <v>4602872.35</v>
      </c>
      <c r="R330" s="33">
        <v>3463867.19</v>
      </c>
      <c r="S330" s="34" t="s">
        <v>1822</v>
      </c>
      <c r="T330" s="33">
        <v>38906507.64</v>
      </c>
      <c r="U330" s="32" t="s">
        <v>645</v>
      </c>
      <c r="V330" s="32" t="s">
        <v>1823</v>
      </c>
      <c r="W330" s="30">
        <f t="shared" si="8"/>
        <v>1363</v>
      </c>
      <c r="X330" s="35"/>
    </row>
    <row r="331" spans="1:24" s="36" customFormat="1" ht="168.75" customHeight="1">
      <c r="A331" s="26">
        <v>38</v>
      </c>
      <c r="B331" s="27" t="s">
        <v>60</v>
      </c>
      <c r="C331" s="27" t="s">
        <v>98</v>
      </c>
      <c r="D331" s="27" t="s">
        <v>188</v>
      </c>
      <c r="E331" s="28">
        <v>1</v>
      </c>
      <c r="F331" s="29" t="s">
        <v>480</v>
      </c>
      <c r="G331" s="30" t="s">
        <v>60</v>
      </c>
      <c r="H331" s="30" t="s">
        <v>60</v>
      </c>
      <c r="I331" s="31" t="s">
        <v>787</v>
      </c>
      <c r="J331" s="32" t="s">
        <v>1187</v>
      </c>
      <c r="K331" s="32" t="s">
        <v>230</v>
      </c>
      <c r="L331" s="32" t="s">
        <v>223</v>
      </c>
      <c r="M331" s="32" t="s">
        <v>224</v>
      </c>
      <c r="N331" s="32" t="s">
        <v>637</v>
      </c>
      <c r="O331" s="33">
        <v>549795933.98</v>
      </c>
      <c r="P331" s="33">
        <v>13117925.74</v>
      </c>
      <c r="Q331" s="33">
        <v>29448118.15</v>
      </c>
      <c r="R331" s="33">
        <v>296418451.86</v>
      </c>
      <c r="S331" s="34" t="s">
        <v>1824</v>
      </c>
      <c r="T331" s="33">
        <v>204606820.18</v>
      </c>
      <c r="U331" s="32" t="s">
        <v>645</v>
      </c>
      <c r="V331" s="32" t="s">
        <v>1825</v>
      </c>
      <c r="W331" s="30">
        <f t="shared" si="8"/>
        <v>1490</v>
      </c>
      <c r="X331" s="35"/>
    </row>
    <row r="332" spans="1:24" s="36" customFormat="1" ht="168">
      <c r="A332" s="26">
        <v>38</v>
      </c>
      <c r="B332" s="27" t="s">
        <v>60</v>
      </c>
      <c r="C332" s="27" t="s">
        <v>98</v>
      </c>
      <c r="D332" s="27" t="s">
        <v>188</v>
      </c>
      <c r="E332" s="28">
        <v>1</v>
      </c>
      <c r="F332" s="29" t="s">
        <v>480</v>
      </c>
      <c r="G332" s="30" t="s">
        <v>60</v>
      </c>
      <c r="H332" s="30" t="s">
        <v>60</v>
      </c>
      <c r="I332" s="31" t="s">
        <v>788</v>
      </c>
      <c r="J332" s="32" t="s">
        <v>789</v>
      </c>
      <c r="K332" s="32" t="s">
        <v>231</v>
      </c>
      <c r="L332" s="32" t="s">
        <v>223</v>
      </c>
      <c r="M332" s="32" t="s">
        <v>644</v>
      </c>
      <c r="N332" s="32" t="s">
        <v>637</v>
      </c>
      <c r="O332" s="33">
        <v>8581689807.43</v>
      </c>
      <c r="P332" s="33">
        <v>1932034761.22</v>
      </c>
      <c r="Q332" s="33">
        <v>692559623.15</v>
      </c>
      <c r="R332" s="33">
        <v>2238810793.46</v>
      </c>
      <c r="S332" s="34" t="s">
        <v>1435</v>
      </c>
      <c r="T332" s="33">
        <v>8960461761</v>
      </c>
      <c r="U332" s="32" t="s">
        <v>645</v>
      </c>
      <c r="V332" s="32" t="s">
        <v>1826</v>
      </c>
      <c r="W332" s="30">
        <f t="shared" si="8"/>
        <v>1493</v>
      </c>
      <c r="X332" s="35"/>
    </row>
    <row r="333" spans="1:24" s="36" customFormat="1" ht="217.5" customHeight="1">
      <c r="A333" s="26">
        <v>38</v>
      </c>
      <c r="B333" s="27" t="s">
        <v>60</v>
      </c>
      <c r="C333" s="27" t="s">
        <v>98</v>
      </c>
      <c r="D333" s="27" t="s">
        <v>188</v>
      </c>
      <c r="E333" s="28">
        <v>1</v>
      </c>
      <c r="F333" s="29" t="s">
        <v>480</v>
      </c>
      <c r="G333" s="30" t="s">
        <v>60</v>
      </c>
      <c r="H333" s="30" t="s">
        <v>60</v>
      </c>
      <c r="I333" s="31" t="s">
        <v>790</v>
      </c>
      <c r="J333" s="32" t="s">
        <v>791</v>
      </c>
      <c r="K333" s="32" t="s">
        <v>792</v>
      </c>
      <c r="L333" s="32" t="s">
        <v>223</v>
      </c>
      <c r="M333" s="32" t="s">
        <v>644</v>
      </c>
      <c r="N333" s="32" t="s">
        <v>637</v>
      </c>
      <c r="O333" s="33">
        <v>3738964797.36</v>
      </c>
      <c r="P333" s="33">
        <v>593842683.46</v>
      </c>
      <c r="Q333" s="33">
        <v>262151727.72</v>
      </c>
      <c r="R333" s="33">
        <v>1456646490.41</v>
      </c>
      <c r="S333" s="34" t="s">
        <v>1436</v>
      </c>
      <c r="T333" s="33">
        <v>3129037384.41</v>
      </c>
      <c r="U333" s="32" t="s">
        <v>645</v>
      </c>
      <c r="V333" s="32" t="s">
        <v>1827</v>
      </c>
      <c r="W333" s="30">
        <f t="shared" si="8"/>
        <v>1494</v>
      </c>
      <c r="X333" s="35"/>
    </row>
    <row r="334" spans="1:24" s="36" customFormat="1" ht="204.75" customHeight="1">
      <c r="A334" s="26">
        <v>38</v>
      </c>
      <c r="B334" s="27" t="s">
        <v>60</v>
      </c>
      <c r="C334" s="27" t="s">
        <v>98</v>
      </c>
      <c r="D334" s="27" t="s">
        <v>188</v>
      </c>
      <c r="E334" s="28">
        <v>1</v>
      </c>
      <c r="F334" s="29" t="s">
        <v>480</v>
      </c>
      <c r="G334" s="30" t="s">
        <v>60</v>
      </c>
      <c r="H334" s="30" t="s">
        <v>60</v>
      </c>
      <c r="I334" s="31" t="s">
        <v>232</v>
      </c>
      <c r="J334" s="32" t="s">
        <v>233</v>
      </c>
      <c r="K334" s="32" t="s">
        <v>510</v>
      </c>
      <c r="L334" s="32" t="s">
        <v>223</v>
      </c>
      <c r="M334" s="32" t="s">
        <v>224</v>
      </c>
      <c r="N334" s="32" t="s">
        <v>637</v>
      </c>
      <c r="O334" s="33">
        <v>19912132.25</v>
      </c>
      <c r="P334" s="33">
        <v>4797782.55</v>
      </c>
      <c r="Q334" s="33">
        <v>1561417.7</v>
      </c>
      <c r="R334" s="33">
        <v>4911223.97</v>
      </c>
      <c r="S334" s="34" t="s">
        <v>1828</v>
      </c>
      <c r="T334" s="33">
        <v>21357074.53</v>
      </c>
      <c r="U334" s="32" t="s">
        <v>645</v>
      </c>
      <c r="V334" s="32" t="s">
        <v>1829</v>
      </c>
      <c r="W334" s="30">
        <f t="shared" si="8"/>
        <v>1500</v>
      </c>
      <c r="X334" s="35"/>
    </row>
    <row r="335" spans="1:24" s="36" customFormat="1" ht="221.25" customHeight="1">
      <c r="A335" s="26">
        <v>38</v>
      </c>
      <c r="B335" s="27" t="s">
        <v>60</v>
      </c>
      <c r="C335" s="27" t="s">
        <v>98</v>
      </c>
      <c r="D335" s="27" t="s">
        <v>188</v>
      </c>
      <c r="E335" s="28">
        <v>1</v>
      </c>
      <c r="F335" s="29" t="s">
        <v>480</v>
      </c>
      <c r="G335" s="30" t="s">
        <v>60</v>
      </c>
      <c r="H335" s="30" t="s">
        <v>60</v>
      </c>
      <c r="I335" s="31" t="s">
        <v>511</v>
      </c>
      <c r="J335" s="32" t="s">
        <v>512</v>
      </c>
      <c r="K335" s="32" t="s">
        <v>871</v>
      </c>
      <c r="L335" s="32" t="s">
        <v>223</v>
      </c>
      <c r="M335" s="32" t="s">
        <v>224</v>
      </c>
      <c r="N335" s="32" t="s">
        <v>637</v>
      </c>
      <c r="O335" s="33">
        <v>1773542523.76</v>
      </c>
      <c r="P335" s="33">
        <v>352176067.16</v>
      </c>
      <c r="Q335" s="33">
        <v>135978932.49</v>
      </c>
      <c r="R335" s="33">
        <v>1029598089.79</v>
      </c>
      <c r="S335" s="34" t="s">
        <v>1591</v>
      </c>
      <c r="T335" s="33">
        <v>454427301.95</v>
      </c>
      <c r="U335" s="32" t="s">
        <v>645</v>
      </c>
      <c r="V335" s="32" t="s">
        <v>1830</v>
      </c>
      <c r="W335" s="30">
        <f t="shared" si="8"/>
        <v>1501</v>
      </c>
      <c r="X335" s="35"/>
    </row>
    <row r="336" spans="1:24" s="36" customFormat="1" ht="153.75" customHeight="1">
      <c r="A336" s="26">
        <v>38</v>
      </c>
      <c r="B336" s="27" t="s">
        <v>60</v>
      </c>
      <c r="C336" s="27" t="s">
        <v>98</v>
      </c>
      <c r="D336" s="27" t="s">
        <v>188</v>
      </c>
      <c r="E336" s="28">
        <v>1</v>
      </c>
      <c r="F336" s="29" t="s">
        <v>480</v>
      </c>
      <c r="G336" s="30" t="s">
        <v>60</v>
      </c>
      <c r="H336" s="30" t="s">
        <v>60</v>
      </c>
      <c r="I336" s="31" t="s">
        <v>879</v>
      </c>
      <c r="J336" s="32" t="s">
        <v>880</v>
      </c>
      <c r="K336" s="32" t="s">
        <v>881</v>
      </c>
      <c r="L336" s="32" t="s">
        <v>223</v>
      </c>
      <c r="M336" s="32" t="s">
        <v>224</v>
      </c>
      <c r="N336" s="32" t="s">
        <v>637</v>
      </c>
      <c r="O336" s="33">
        <v>73935889.74</v>
      </c>
      <c r="P336" s="33">
        <v>6624082.7</v>
      </c>
      <c r="Q336" s="33">
        <v>5593783.5</v>
      </c>
      <c r="R336" s="33">
        <v>17306973.27</v>
      </c>
      <c r="S336" s="34" t="s">
        <v>1831</v>
      </c>
      <c r="T336" s="33">
        <v>54888461.47</v>
      </c>
      <c r="U336" s="32" t="s">
        <v>645</v>
      </c>
      <c r="V336" s="32" t="s">
        <v>1832</v>
      </c>
      <c r="W336" s="30">
        <f t="shared" si="8"/>
        <v>1521</v>
      </c>
      <c r="X336" s="35"/>
    </row>
    <row r="337" spans="1:24" s="36" customFormat="1" ht="206.25" customHeight="1">
      <c r="A337" s="26">
        <v>38</v>
      </c>
      <c r="B337" s="27" t="s">
        <v>60</v>
      </c>
      <c r="C337" s="27" t="s">
        <v>98</v>
      </c>
      <c r="D337" s="27" t="s">
        <v>188</v>
      </c>
      <c r="E337" s="28">
        <v>1</v>
      </c>
      <c r="F337" s="29" t="s">
        <v>480</v>
      </c>
      <c r="G337" s="30" t="s">
        <v>60</v>
      </c>
      <c r="H337" s="30" t="s">
        <v>60</v>
      </c>
      <c r="I337" s="31" t="s">
        <v>923</v>
      </c>
      <c r="J337" s="32" t="s">
        <v>1592</v>
      </c>
      <c r="K337" s="32" t="s">
        <v>924</v>
      </c>
      <c r="L337" s="32" t="s">
        <v>668</v>
      </c>
      <c r="M337" s="32" t="s">
        <v>376</v>
      </c>
      <c r="N337" s="32" t="s">
        <v>637</v>
      </c>
      <c r="O337" s="33">
        <v>156667018.08</v>
      </c>
      <c r="P337" s="33">
        <v>7602553.9</v>
      </c>
      <c r="Q337" s="33">
        <v>8647392.01</v>
      </c>
      <c r="R337" s="33">
        <v>145866157.42</v>
      </c>
      <c r="S337" s="34" t="s">
        <v>1833</v>
      </c>
      <c r="T337" s="33">
        <v>22778697.03</v>
      </c>
      <c r="U337" s="32" t="s">
        <v>645</v>
      </c>
      <c r="V337" s="32" t="s">
        <v>1834</v>
      </c>
      <c r="W337" s="30">
        <f t="shared" si="8"/>
        <v>1544</v>
      </c>
      <c r="X337" s="35"/>
    </row>
    <row r="338" spans="1:24" s="36" customFormat="1" ht="213.75" customHeight="1">
      <c r="A338" s="26">
        <v>38</v>
      </c>
      <c r="B338" s="27" t="s">
        <v>60</v>
      </c>
      <c r="C338" s="27" t="s">
        <v>98</v>
      </c>
      <c r="D338" s="27" t="s">
        <v>188</v>
      </c>
      <c r="E338" s="28">
        <v>1</v>
      </c>
      <c r="F338" s="29" t="s">
        <v>480</v>
      </c>
      <c r="G338" s="30" t="s">
        <v>60</v>
      </c>
      <c r="H338" s="30" t="s">
        <v>60</v>
      </c>
      <c r="I338" s="31" t="s">
        <v>1001</v>
      </c>
      <c r="J338" s="32" t="s">
        <v>1002</v>
      </c>
      <c r="K338" s="32" t="s">
        <v>924</v>
      </c>
      <c r="L338" s="32" t="s">
        <v>223</v>
      </c>
      <c r="M338" s="32" t="s">
        <v>224</v>
      </c>
      <c r="N338" s="32" t="s">
        <v>637</v>
      </c>
      <c r="O338" s="33">
        <v>33450102.37</v>
      </c>
      <c r="P338" s="33">
        <v>42286.18</v>
      </c>
      <c r="Q338" s="33">
        <v>2668866.85</v>
      </c>
      <c r="R338" s="33">
        <v>380155.84</v>
      </c>
      <c r="S338" s="34" t="s">
        <v>1593</v>
      </c>
      <c r="T338" s="33">
        <v>35781099.56</v>
      </c>
      <c r="U338" s="32" t="s">
        <v>645</v>
      </c>
      <c r="V338" s="32" t="s">
        <v>1835</v>
      </c>
      <c r="W338" s="30">
        <f t="shared" si="8"/>
        <v>1553</v>
      </c>
      <c r="X338" s="35"/>
    </row>
    <row r="339" spans="1:24" s="36" customFormat="1" ht="194.25" customHeight="1">
      <c r="A339" s="26">
        <v>38</v>
      </c>
      <c r="B339" s="27" t="s">
        <v>60</v>
      </c>
      <c r="C339" s="27" t="s">
        <v>98</v>
      </c>
      <c r="D339" s="27" t="s">
        <v>188</v>
      </c>
      <c r="E339" s="28">
        <v>1</v>
      </c>
      <c r="F339" s="29" t="s">
        <v>480</v>
      </c>
      <c r="G339" s="30" t="s">
        <v>60</v>
      </c>
      <c r="H339" s="30" t="s">
        <v>60</v>
      </c>
      <c r="I339" s="31" t="s">
        <v>1128</v>
      </c>
      <c r="J339" s="32" t="s">
        <v>1129</v>
      </c>
      <c r="K339" s="32" t="s">
        <v>924</v>
      </c>
      <c r="L339" s="32" t="s">
        <v>223</v>
      </c>
      <c r="M339" s="32" t="s">
        <v>224</v>
      </c>
      <c r="N339" s="32" t="s">
        <v>637</v>
      </c>
      <c r="O339" s="33">
        <v>43350445.68</v>
      </c>
      <c r="P339" s="33">
        <v>0</v>
      </c>
      <c r="Q339" s="33">
        <v>3272074.32</v>
      </c>
      <c r="R339" s="33">
        <v>13311667.11</v>
      </c>
      <c r="S339" s="34" t="s">
        <v>1836</v>
      </c>
      <c r="T339" s="33">
        <v>20666647.78</v>
      </c>
      <c r="U339" s="32" t="s">
        <v>645</v>
      </c>
      <c r="V339" s="32" t="s">
        <v>1837</v>
      </c>
      <c r="W339" s="30">
        <f t="shared" si="8"/>
        <v>1575</v>
      </c>
      <c r="X339" s="35"/>
    </row>
    <row r="340" spans="1:24" s="36" customFormat="1" ht="172.5" customHeight="1">
      <c r="A340" s="26">
        <v>38</v>
      </c>
      <c r="B340" s="27" t="s">
        <v>60</v>
      </c>
      <c r="C340" s="27" t="s">
        <v>98</v>
      </c>
      <c r="D340" s="27" t="s">
        <v>188</v>
      </c>
      <c r="E340" s="28">
        <v>1</v>
      </c>
      <c r="F340" s="29" t="s">
        <v>480</v>
      </c>
      <c r="G340" s="30" t="s">
        <v>60</v>
      </c>
      <c r="H340" s="30" t="s">
        <v>60</v>
      </c>
      <c r="I340" s="31" t="s">
        <v>1130</v>
      </c>
      <c r="J340" s="32" t="s">
        <v>1131</v>
      </c>
      <c r="K340" s="32" t="s">
        <v>1132</v>
      </c>
      <c r="L340" s="32" t="s">
        <v>223</v>
      </c>
      <c r="M340" s="32" t="s">
        <v>367</v>
      </c>
      <c r="N340" s="32" t="s">
        <v>637</v>
      </c>
      <c r="O340" s="33">
        <v>63637191.76</v>
      </c>
      <c r="P340" s="33">
        <v>22657118.96</v>
      </c>
      <c r="Q340" s="33">
        <v>4184111.43</v>
      </c>
      <c r="R340" s="33">
        <v>35454308.57</v>
      </c>
      <c r="S340" s="34" t="s">
        <v>1838</v>
      </c>
      <c r="T340" s="33">
        <v>37403738.73</v>
      </c>
      <c r="U340" s="32" t="s">
        <v>645</v>
      </c>
      <c r="V340" s="32" t="s">
        <v>1839</v>
      </c>
      <c r="W340" s="30">
        <f t="shared" si="8"/>
        <v>1576</v>
      </c>
      <c r="X340" s="35"/>
    </row>
    <row r="341" spans="1:24" s="36" customFormat="1" ht="219" customHeight="1">
      <c r="A341" s="26">
        <v>38</v>
      </c>
      <c r="B341" s="27" t="s">
        <v>60</v>
      </c>
      <c r="C341" s="27" t="s">
        <v>98</v>
      </c>
      <c r="D341" s="27" t="s">
        <v>188</v>
      </c>
      <c r="E341" s="28">
        <v>1</v>
      </c>
      <c r="F341" s="29" t="s">
        <v>480</v>
      </c>
      <c r="G341" s="30" t="s">
        <v>60</v>
      </c>
      <c r="H341" s="30" t="s">
        <v>60</v>
      </c>
      <c r="I341" s="31" t="s">
        <v>1133</v>
      </c>
      <c r="J341" s="32" t="s">
        <v>1134</v>
      </c>
      <c r="K341" s="32" t="s">
        <v>1135</v>
      </c>
      <c r="L341" s="32" t="s">
        <v>223</v>
      </c>
      <c r="M341" s="32" t="s">
        <v>224</v>
      </c>
      <c r="N341" s="32" t="s">
        <v>637</v>
      </c>
      <c r="O341" s="33">
        <v>43175647.95</v>
      </c>
      <c r="P341" s="33">
        <v>2070202.91</v>
      </c>
      <c r="Q341" s="33">
        <v>2505533.52</v>
      </c>
      <c r="R341" s="33">
        <v>23166075.46</v>
      </c>
      <c r="S341" s="34" t="s">
        <v>1840</v>
      </c>
      <c r="T341" s="33">
        <v>13357309.48</v>
      </c>
      <c r="U341" s="32" t="s">
        <v>645</v>
      </c>
      <c r="V341" s="32" t="s">
        <v>1841</v>
      </c>
      <c r="W341" s="30">
        <f t="shared" si="8"/>
        <v>1577</v>
      </c>
      <c r="X341" s="35"/>
    </row>
    <row r="342" spans="1:24" s="36" customFormat="1" ht="224.25" customHeight="1">
      <c r="A342" s="26">
        <v>38</v>
      </c>
      <c r="B342" s="27" t="s">
        <v>60</v>
      </c>
      <c r="C342" s="27" t="s">
        <v>98</v>
      </c>
      <c r="D342" s="27" t="s">
        <v>188</v>
      </c>
      <c r="E342" s="28">
        <v>1</v>
      </c>
      <c r="F342" s="29" t="s">
        <v>480</v>
      </c>
      <c r="G342" s="30" t="s">
        <v>60</v>
      </c>
      <c r="H342" s="30" t="s">
        <v>60</v>
      </c>
      <c r="I342" s="31" t="s">
        <v>1277</v>
      </c>
      <c r="J342" s="32" t="s">
        <v>1278</v>
      </c>
      <c r="K342" s="32" t="s">
        <v>1279</v>
      </c>
      <c r="L342" s="32" t="s">
        <v>223</v>
      </c>
      <c r="M342" s="32" t="s">
        <v>224</v>
      </c>
      <c r="N342" s="32" t="s">
        <v>637</v>
      </c>
      <c r="O342" s="33">
        <v>35620150.16</v>
      </c>
      <c r="P342" s="33">
        <v>9355287.55</v>
      </c>
      <c r="Q342" s="33">
        <v>2844855.46</v>
      </c>
      <c r="R342" s="33">
        <v>9346056.52</v>
      </c>
      <c r="S342" s="34" t="s">
        <v>1842</v>
      </c>
      <c r="T342" s="33">
        <v>38332465.27</v>
      </c>
      <c r="U342" s="32" t="s">
        <v>645</v>
      </c>
      <c r="V342" s="32" t="s">
        <v>1843</v>
      </c>
      <c r="W342" s="30">
        <f t="shared" si="8"/>
        <v>1593</v>
      </c>
      <c r="X342" s="35"/>
    </row>
    <row r="343" spans="1:24" s="36" customFormat="1" ht="204" customHeight="1">
      <c r="A343" s="26">
        <v>38</v>
      </c>
      <c r="B343" s="27" t="s">
        <v>60</v>
      </c>
      <c r="C343" s="27" t="s">
        <v>98</v>
      </c>
      <c r="D343" s="27" t="s">
        <v>188</v>
      </c>
      <c r="E343" s="28">
        <v>1</v>
      </c>
      <c r="F343" s="29" t="s">
        <v>480</v>
      </c>
      <c r="G343" s="30" t="s">
        <v>60</v>
      </c>
      <c r="H343" s="30" t="s">
        <v>60</v>
      </c>
      <c r="I343" s="31" t="s">
        <v>1346</v>
      </c>
      <c r="J343" s="32" t="s">
        <v>1347</v>
      </c>
      <c r="K343" s="32" t="s">
        <v>1348</v>
      </c>
      <c r="L343" s="32" t="s">
        <v>668</v>
      </c>
      <c r="M343" s="32" t="s">
        <v>396</v>
      </c>
      <c r="N343" s="32" t="s">
        <v>637</v>
      </c>
      <c r="O343" s="33">
        <v>8000001</v>
      </c>
      <c r="P343" s="33">
        <v>22134159.83</v>
      </c>
      <c r="Q343" s="33">
        <v>1231839.4</v>
      </c>
      <c r="R343" s="33">
        <v>174000</v>
      </c>
      <c r="S343" s="34" t="s">
        <v>1520</v>
      </c>
      <c r="T343" s="33">
        <v>31192000.23</v>
      </c>
      <c r="U343" s="32" t="s">
        <v>645</v>
      </c>
      <c r="V343" s="32" t="s">
        <v>1844</v>
      </c>
      <c r="W343" s="30">
        <f t="shared" si="8"/>
        <v>1598</v>
      </c>
      <c r="X343" s="35"/>
    </row>
    <row r="344" spans="1:24" s="36" customFormat="1" ht="160.5" customHeight="1">
      <c r="A344" s="26">
        <v>38</v>
      </c>
      <c r="B344" s="27" t="s">
        <v>60</v>
      </c>
      <c r="C344" s="27" t="s">
        <v>98</v>
      </c>
      <c r="D344" s="27" t="s">
        <v>188</v>
      </c>
      <c r="E344" s="28">
        <v>1</v>
      </c>
      <c r="F344" s="29" t="s">
        <v>258</v>
      </c>
      <c r="G344" s="30" t="s">
        <v>259</v>
      </c>
      <c r="H344" s="30" t="s">
        <v>259</v>
      </c>
      <c r="I344" s="31" t="s">
        <v>739</v>
      </c>
      <c r="J344" s="32" t="s">
        <v>173</v>
      </c>
      <c r="K344" s="32" t="s">
        <v>174</v>
      </c>
      <c r="L344" s="32" t="s">
        <v>668</v>
      </c>
      <c r="M344" s="32" t="s">
        <v>764</v>
      </c>
      <c r="N344" s="32" t="s">
        <v>753</v>
      </c>
      <c r="O344" s="33">
        <v>378392.7</v>
      </c>
      <c r="P344" s="33">
        <v>0</v>
      </c>
      <c r="Q344" s="33">
        <v>27202.89</v>
      </c>
      <c r="R344" s="33">
        <v>34292.53</v>
      </c>
      <c r="S344" s="34" t="s">
        <v>1438</v>
      </c>
      <c r="T344" s="33">
        <v>371303.06</v>
      </c>
      <c r="U344" s="32" t="s">
        <v>226</v>
      </c>
      <c r="V344" s="32" t="s">
        <v>1198</v>
      </c>
      <c r="W344" s="30">
        <f t="shared" si="8"/>
        <v>1468</v>
      </c>
      <c r="X344" s="35"/>
    </row>
    <row r="345" spans="1:24" s="36" customFormat="1" ht="171.75" customHeight="1">
      <c r="A345" s="26">
        <v>38</v>
      </c>
      <c r="B345" s="27" t="s">
        <v>60</v>
      </c>
      <c r="C345" s="27" t="s">
        <v>98</v>
      </c>
      <c r="D345" s="27" t="s">
        <v>188</v>
      </c>
      <c r="E345" s="28">
        <v>1</v>
      </c>
      <c r="F345" s="29" t="s">
        <v>258</v>
      </c>
      <c r="G345" s="30" t="s">
        <v>259</v>
      </c>
      <c r="H345" s="30" t="s">
        <v>259</v>
      </c>
      <c r="I345" s="31" t="s">
        <v>31</v>
      </c>
      <c r="J345" s="32" t="s">
        <v>32</v>
      </c>
      <c r="K345" s="32" t="s">
        <v>33</v>
      </c>
      <c r="L345" s="32" t="s">
        <v>668</v>
      </c>
      <c r="M345" s="32" t="s">
        <v>376</v>
      </c>
      <c r="N345" s="32" t="s">
        <v>637</v>
      </c>
      <c r="O345" s="33">
        <v>2352705.27</v>
      </c>
      <c r="P345" s="33">
        <v>0</v>
      </c>
      <c r="Q345" s="33">
        <v>179621.73</v>
      </c>
      <c r="R345" s="33">
        <v>203112.61</v>
      </c>
      <c r="S345" s="34" t="s">
        <v>1845</v>
      </c>
      <c r="T345" s="33">
        <v>2329214.39</v>
      </c>
      <c r="U345" s="32" t="s">
        <v>226</v>
      </c>
      <c r="V345" s="32" t="s">
        <v>1188</v>
      </c>
      <c r="W345" s="30">
        <f t="shared" si="8"/>
        <v>1110</v>
      </c>
      <c r="X345" s="35"/>
    </row>
    <row r="346" spans="1:24" s="36" customFormat="1" ht="336" customHeight="1">
      <c r="A346" s="26">
        <v>38</v>
      </c>
      <c r="B346" s="27" t="s">
        <v>60</v>
      </c>
      <c r="C346" s="27" t="s">
        <v>98</v>
      </c>
      <c r="D346" s="27" t="s">
        <v>188</v>
      </c>
      <c r="E346" s="28">
        <v>1</v>
      </c>
      <c r="F346" s="29" t="s">
        <v>915</v>
      </c>
      <c r="G346" s="30" t="s">
        <v>916</v>
      </c>
      <c r="H346" s="30" t="s">
        <v>916</v>
      </c>
      <c r="I346" s="31" t="s">
        <v>917</v>
      </c>
      <c r="J346" s="32" t="s">
        <v>918</v>
      </c>
      <c r="K346" s="32" t="s">
        <v>919</v>
      </c>
      <c r="L346" s="32" t="s">
        <v>668</v>
      </c>
      <c r="M346" s="32" t="s">
        <v>920</v>
      </c>
      <c r="N346" s="32" t="s">
        <v>637</v>
      </c>
      <c r="O346" s="33">
        <v>2636273.45</v>
      </c>
      <c r="P346" s="33">
        <v>0</v>
      </c>
      <c r="Q346" s="33">
        <v>85496.79</v>
      </c>
      <c r="R346" s="33">
        <v>1853574.49</v>
      </c>
      <c r="S346" s="34" t="s">
        <v>1846</v>
      </c>
      <c r="T346" s="33">
        <v>868195.75</v>
      </c>
      <c r="U346" s="32" t="s">
        <v>645</v>
      </c>
      <c r="V346" s="32" t="s">
        <v>1847</v>
      </c>
      <c r="W346" s="30">
        <f t="shared" si="8"/>
        <v>1543</v>
      </c>
      <c r="X346" s="35"/>
    </row>
    <row r="347" spans="1:24" s="36" customFormat="1" ht="198.75" customHeight="1">
      <c r="A347" s="26">
        <v>38</v>
      </c>
      <c r="B347" s="27" t="s">
        <v>60</v>
      </c>
      <c r="C347" s="27" t="s">
        <v>98</v>
      </c>
      <c r="D347" s="27" t="s">
        <v>188</v>
      </c>
      <c r="E347" s="28">
        <v>1</v>
      </c>
      <c r="F347" s="29" t="s">
        <v>34</v>
      </c>
      <c r="G347" s="30" t="s">
        <v>101</v>
      </c>
      <c r="H347" s="30" t="s">
        <v>101</v>
      </c>
      <c r="I347" s="31" t="s">
        <v>102</v>
      </c>
      <c r="J347" s="32" t="s">
        <v>103</v>
      </c>
      <c r="K347" s="32" t="s">
        <v>254</v>
      </c>
      <c r="L347" s="32" t="s">
        <v>668</v>
      </c>
      <c r="M347" s="32" t="s">
        <v>609</v>
      </c>
      <c r="N347" s="32" t="s">
        <v>637</v>
      </c>
      <c r="O347" s="33">
        <v>54022929</v>
      </c>
      <c r="P347" s="33">
        <v>23219934</v>
      </c>
      <c r="Q347" s="33">
        <v>2013537</v>
      </c>
      <c r="R347" s="33">
        <v>16650684</v>
      </c>
      <c r="S347" s="34" t="s">
        <v>1439</v>
      </c>
      <c r="T347" s="33">
        <v>62605716</v>
      </c>
      <c r="U347" s="32" t="s">
        <v>226</v>
      </c>
      <c r="V347" s="32" t="s">
        <v>970</v>
      </c>
      <c r="W347" s="30">
        <f t="shared" si="8"/>
        <v>1106</v>
      </c>
      <c r="X347" s="35"/>
    </row>
    <row r="348" spans="1:24" s="36" customFormat="1" ht="295.5" customHeight="1">
      <c r="A348" s="26">
        <v>38</v>
      </c>
      <c r="B348" s="27" t="s">
        <v>60</v>
      </c>
      <c r="C348" s="27" t="s">
        <v>98</v>
      </c>
      <c r="D348" s="27" t="s">
        <v>188</v>
      </c>
      <c r="E348" s="28">
        <v>1</v>
      </c>
      <c r="F348" s="29" t="s">
        <v>1101</v>
      </c>
      <c r="G348" s="30" t="s">
        <v>1102</v>
      </c>
      <c r="H348" s="30" t="s">
        <v>1102</v>
      </c>
      <c r="I348" s="31" t="s">
        <v>1103</v>
      </c>
      <c r="J348" s="32" t="s">
        <v>1104</v>
      </c>
      <c r="K348" s="32" t="s">
        <v>1105</v>
      </c>
      <c r="L348" s="32" t="s">
        <v>501</v>
      </c>
      <c r="M348" s="32" t="s">
        <v>574</v>
      </c>
      <c r="N348" s="32" t="s">
        <v>225</v>
      </c>
      <c r="O348" s="33">
        <v>14920380.2</v>
      </c>
      <c r="P348" s="33">
        <v>7161183.35</v>
      </c>
      <c r="Q348" s="33">
        <v>759180.82</v>
      </c>
      <c r="R348" s="33">
        <v>9876129.42</v>
      </c>
      <c r="S348" s="34" t="s">
        <v>1440</v>
      </c>
      <c r="T348" s="33">
        <v>12964614.95</v>
      </c>
      <c r="U348" s="32" t="s">
        <v>645</v>
      </c>
      <c r="V348" s="32" t="s">
        <v>1178</v>
      </c>
      <c r="W348" s="30">
        <f t="shared" si="8"/>
        <v>1570</v>
      </c>
      <c r="X348" s="35"/>
    </row>
    <row r="349" spans="1:24" s="36" customFormat="1" ht="191.25" customHeight="1">
      <c r="A349" s="26">
        <v>38</v>
      </c>
      <c r="B349" s="27" t="s">
        <v>60</v>
      </c>
      <c r="C349" s="27" t="s">
        <v>98</v>
      </c>
      <c r="D349" s="27" t="s">
        <v>188</v>
      </c>
      <c r="E349" s="28">
        <v>1</v>
      </c>
      <c r="F349" s="29" t="s">
        <v>695</v>
      </c>
      <c r="G349" s="30" t="s">
        <v>696</v>
      </c>
      <c r="H349" s="30" t="s">
        <v>696</v>
      </c>
      <c r="I349" s="31" t="s">
        <v>697</v>
      </c>
      <c r="J349" s="32" t="s">
        <v>698</v>
      </c>
      <c r="K349" s="32" t="s">
        <v>421</v>
      </c>
      <c r="L349" s="32" t="s">
        <v>668</v>
      </c>
      <c r="M349" s="32" t="s">
        <v>376</v>
      </c>
      <c r="N349" s="32" t="s">
        <v>637</v>
      </c>
      <c r="O349" s="33">
        <v>14192794.81</v>
      </c>
      <c r="P349" s="33">
        <v>0</v>
      </c>
      <c r="Q349" s="33">
        <v>822610.14</v>
      </c>
      <c r="R349" s="33">
        <v>2845345.65</v>
      </c>
      <c r="S349" s="34" t="s">
        <v>1441</v>
      </c>
      <c r="T349" s="33">
        <v>12170059.3</v>
      </c>
      <c r="U349" s="32" t="s">
        <v>645</v>
      </c>
      <c r="V349" s="32" t="s">
        <v>971</v>
      </c>
      <c r="W349" s="30">
        <f t="shared" si="8"/>
        <v>1108</v>
      </c>
      <c r="X349" s="35"/>
    </row>
    <row r="350" spans="1:24" s="36" customFormat="1" ht="241.5" customHeight="1">
      <c r="A350" s="26">
        <v>38</v>
      </c>
      <c r="B350" s="27" t="s">
        <v>60</v>
      </c>
      <c r="C350" s="27" t="s">
        <v>98</v>
      </c>
      <c r="D350" s="27" t="s">
        <v>188</v>
      </c>
      <c r="E350" s="28">
        <v>1</v>
      </c>
      <c r="F350" s="29" t="s">
        <v>422</v>
      </c>
      <c r="G350" s="30" t="s">
        <v>423</v>
      </c>
      <c r="H350" s="30" t="s">
        <v>423</v>
      </c>
      <c r="I350" s="31" t="s">
        <v>1162</v>
      </c>
      <c r="J350" s="32" t="s">
        <v>1163</v>
      </c>
      <c r="K350" s="32" t="s">
        <v>1164</v>
      </c>
      <c r="L350" s="32" t="s">
        <v>668</v>
      </c>
      <c r="M350" s="32" t="s">
        <v>376</v>
      </c>
      <c r="N350" s="32" t="s">
        <v>225</v>
      </c>
      <c r="O350" s="33">
        <v>5591910.96</v>
      </c>
      <c r="P350" s="33">
        <v>0</v>
      </c>
      <c r="Q350" s="33">
        <v>315784.37</v>
      </c>
      <c r="R350" s="33">
        <v>1740941.72</v>
      </c>
      <c r="S350" s="34" t="s">
        <v>1442</v>
      </c>
      <c r="T350" s="33">
        <v>4166753.61</v>
      </c>
      <c r="U350" s="32" t="s">
        <v>645</v>
      </c>
      <c r="V350" s="32" t="s">
        <v>1165</v>
      </c>
      <c r="W350" s="30">
        <f t="shared" si="8"/>
        <v>1583</v>
      </c>
      <c r="X350" s="35"/>
    </row>
    <row r="351" spans="1:24" s="36" customFormat="1" ht="153.75" customHeight="1">
      <c r="A351" s="26">
        <v>38</v>
      </c>
      <c r="B351" s="27" t="s">
        <v>60</v>
      </c>
      <c r="C351" s="27" t="s">
        <v>98</v>
      </c>
      <c r="D351" s="27" t="s">
        <v>188</v>
      </c>
      <c r="E351" s="28">
        <v>1</v>
      </c>
      <c r="F351" s="29" t="s">
        <v>422</v>
      </c>
      <c r="G351" s="30" t="s">
        <v>423</v>
      </c>
      <c r="H351" s="30" t="s">
        <v>423</v>
      </c>
      <c r="I351" s="31" t="s">
        <v>424</v>
      </c>
      <c r="J351" s="32" t="s">
        <v>425</v>
      </c>
      <c r="K351" s="32" t="s">
        <v>426</v>
      </c>
      <c r="L351" s="32" t="s">
        <v>668</v>
      </c>
      <c r="M351" s="32" t="s">
        <v>376</v>
      </c>
      <c r="N351" s="32" t="s">
        <v>753</v>
      </c>
      <c r="O351" s="33">
        <v>12687.16</v>
      </c>
      <c r="P351" s="33">
        <v>1175020.34</v>
      </c>
      <c r="Q351" s="33">
        <v>51328.33</v>
      </c>
      <c r="R351" s="33">
        <v>1215915.78</v>
      </c>
      <c r="S351" s="34" t="s">
        <v>1443</v>
      </c>
      <c r="T351" s="33">
        <v>23120.05</v>
      </c>
      <c r="U351" s="32" t="s">
        <v>645</v>
      </c>
      <c r="V351" s="32" t="s">
        <v>1003</v>
      </c>
      <c r="W351" s="30">
        <f t="shared" si="8"/>
        <v>1238</v>
      </c>
      <c r="X351" s="35"/>
    </row>
    <row r="352" spans="1:24" s="36" customFormat="1" ht="240" customHeight="1">
      <c r="A352" s="26">
        <v>38</v>
      </c>
      <c r="B352" s="27" t="s">
        <v>60</v>
      </c>
      <c r="C352" s="27" t="s">
        <v>98</v>
      </c>
      <c r="D352" s="27" t="s">
        <v>188</v>
      </c>
      <c r="E352" s="28">
        <v>1</v>
      </c>
      <c r="F352" s="29" t="s">
        <v>427</v>
      </c>
      <c r="G352" s="30" t="s">
        <v>428</v>
      </c>
      <c r="H352" s="30" t="s">
        <v>428</v>
      </c>
      <c r="I352" s="31" t="s">
        <v>429</v>
      </c>
      <c r="J352" s="32" t="s">
        <v>519</v>
      </c>
      <c r="K352" s="32" t="s">
        <v>861</v>
      </c>
      <c r="L352" s="32" t="s">
        <v>668</v>
      </c>
      <c r="M352" s="32" t="s">
        <v>608</v>
      </c>
      <c r="N352" s="32" t="s">
        <v>637</v>
      </c>
      <c r="O352" s="33">
        <v>64776043.27</v>
      </c>
      <c r="P352" s="33">
        <v>5699109.95</v>
      </c>
      <c r="Q352" s="33">
        <v>655341.09</v>
      </c>
      <c r="R352" s="33">
        <v>11339571.56</v>
      </c>
      <c r="S352" s="34" t="s">
        <v>1444</v>
      </c>
      <c r="T352" s="33">
        <v>59790922.75</v>
      </c>
      <c r="U352" s="32" t="s">
        <v>645</v>
      </c>
      <c r="V352" s="32" t="s">
        <v>1848</v>
      </c>
      <c r="W352" s="30">
        <f t="shared" si="8"/>
        <v>1405</v>
      </c>
      <c r="X352" s="35"/>
    </row>
    <row r="353" spans="1:24" s="36" customFormat="1" ht="210" customHeight="1">
      <c r="A353" s="26">
        <v>38</v>
      </c>
      <c r="B353" s="27" t="s">
        <v>60</v>
      </c>
      <c r="C353" s="27" t="s">
        <v>98</v>
      </c>
      <c r="D353" s="27" t="s">
        <v>188</v>
      </c>
      <c r="E353" s="28">
        <v>1</v>
      </c>
      <c r="F353" s="29" t="s">
        <v>239</v>
      </c>
      <c r="G353" s="30" t="s">
        <v>802</v>
      </c>
      <c r="H353" s="30" t="s">
        <v>802</v>
      </c>
      <c r="I353" s="31" t="s">
        <v>687</v>
      </c>
      <c r="J353" s="32" t="s">
        <v>688</v>
      </c>
      <c r="K353" s="32" t="s">
        <v>862</v>
      </c>
      <c r="L353" s="32" t="s">
        <v>668</v>
      </c>
      <c r="M353" s="32" t="s">
        <v>376</v>
      </c>
      <c r="N353" s="32" t="s">
        <v>637</v>
      </c>
      <c r="O353" s="33">
        <v>6482693.25</v>
      </c>
      <c r="P353" s="33">
        <v>0</v>
      </c>
      <c r="Q353" s="33">
        <v>404980.69</v>
      </c>
      <c r="R353" s="33">
        <v>25520</v>
      </c>
      <c r="S353" s="34" t="s">
        <v>1445</v>
      </c>
      <c r="T353" s="33">
        <v>6862153.94</v>
      </c>
      <c r="U353" s="32" t="s">
        <v>645</v>
      </c>
      <c r="V353" s="32" t="s">
        <v>1299</v>
      </c>
      <c r="W353" s="30">
        <f t="shared" si="8"/>
        <v>1107</v>
      </c>
      <c r="X353" s="35"/>
    </row>
    <row r="354" spans="1:24" s="36" customFormat="1" ht="168.75" customHeight="1">
      <c r="A354" s="26">
        <v>38</v>
      </c>
      <c r="B354" s="27" t="s">
        <v>60</v>
      </c>
      <c r="C354" s="27" t="s">
        <v>98</v>
      </c>
      <c r="D354" s="27" t="s">
        <v>188</v>
      </c>
      <c r="E354" s="28">
        <v>1</v>
      </c>
      <c r="F354" s="29" t="s">
        <v>689</v>
      </c>
      <c r="G354" s="30" t="s">
        <v>1088</v>
      </c>
      <c r="H354" s="30" t="s">
        <v>690</v>
      </c>
      <c r="I354" s="31" t="s">
        <v>691</v>
      </c>
      <c r="J354" s="32" t="s">
        <v>692</v>
      </c>
      <c r="K354" s="32" t="s">
        <v>488</v>
      </c>
      <c r="L354" s="32" t="s">
        <v>501</v>
      </c>
      <c r="M354" s="32" t="s">
        <v>1072</v>
      </c>
      <c r="N354" s="32" t="s">
        <v>637</v>
      </c>
      <c r="O354" s="33">
        <v>59494.54</v>
      </c>
      <c r="P354" s="33">
        <v>0</v>
      </c>
      <c r="Q354" s="33">
        <v>4350.13</v>
      </c>
      <c r="R354" s="33">
        <v>18073.37</v>
      </c>
      <c r="S354" s="34" t="s">
        <v>1446</v>
      </c>
      <c r="T354" s="33">
        <v>45771.3</v>
      </c>
      <c r="U354" s="32" t="s">
        <v>645</v>
      </c>
      <c r="V354" s="32" t="s">
        <v>1521</v>
      </c>
      <c r="W354" s="30">
        <f t="shared" si="8"/>
        <v>1098</v>
      </c>
      <c r="X354" s="35"/>
    </row>
    <row r="355" spans="1:24" s="36" customFormat="1" ht="261.75" customHeight="1">
      <c r="A355" s="26">
        <v>38</v>
      </c>
      <c r="B355" s="27" t="s">
        <v>60</v>
      </c>
      <c r="C355" s="27" t="s">
        <v>98</v>
      </c>
      <c r="D355" s="27" t="s">
        <v>188</v>
      </c>
      <c r="E355" s="28">
        <v>1</v>
      </c>
      <c r="F355" s="29" t="s">
        <v>894</v>
      </c>
      <c r="G355" s="30" t="s">
        <v>895</v>
      </c>
      <c r="H355" s="30" t="s">
        <v>895</v>
      </c>
      <c r="I355" s="31" t="s">
        <v>896</v>
      </c>
      <c r="J355" s="32" t="s">
        <v>897</v>
      </c>
      <c r="K355" s="32" t="s">
        <v>898</v>
      </c>
      <c r="L355" s="32" t="s">
        <v>668</v>
      </c>
      <c r="M355" s="32" t="s">
        <v>376</v>
      </c>
      <c r="N355" s="32" t="s">
        <v>225</v>
      </c>
      <c r="O355" s="33">
        <v>164995.64</v>
      </c>
      <c r="P355" s="33">
        <v>14052530.18</v>
      </c>
      <c r="Q355" s="33">
        <v>19466.37</v>
      </c>
      <c r="R355" s="33">
        <v>14199421.99</v>
      </c>
      <c r="S355" s="34" t="s">
        <v>1447</v>
      </c>
      <c r="T355" s="33">
        <v>37570.2</v>
      </c>
      <c r="U355" s="32" t="s">
        <v>645</v>
      </c>
      <c r="V355" s="32" t="s">
        <v>972</v>
      </c>
      <c r="W355" s="30">
        <f t="shared" si="8"/>
        <v>1534</v>
      </c>
      <c r="X355" s="35"/>
    </row>
    <row r="356" spans="1:24" s="36" customFormat="1" ht="232.5" customHeight="1">
      <c r="A356" s="26">
        <v>38</v>
      </c>
      <c r="B356" s="27" t="s">
        <v>60</v>
      </c>
      <c r="C356" s="27" t="s">
        <v>98</v>
      </c>
      <c r="D356" s="27" t="s">
        <v>188</v>
      </c>
      <c r="E356" s="28">
        <v>1</v>
      </c>
      <c r="F356" s="29" t="s">
        <v>105</v>
      </c>
      <c r="G356" s="30" t="s">
        <v>648</v>
      </c>
      <c r="H356" s="30" t="s">
        <v>648</v>
      </c>
      <c r="I356" s="31" t="s">
        <v>736</v>
      </c>
      <c r="J356" s="32" t="s">
        <v>937</v>
      </c>
      <c r="K356" s="32" t="s">
        <v>863</v>
      </c>
      <c r="L356" s="32" t="s">
        <v>668</v>
      </c>
      <c r="M356" s="32" t="s">
        <v>610</v>
      </c>
      <c r="N356" s="32" t="s">
        <v>637</v>
      </c>
      <c r="O356" s="33">
        <v>134312165.3</v>
      </c>
      <c r="P356" s="33">
        <v>44547595.95</v>
      </c>
      <c r="Q356" s="33">
        <v>8774797.81</v>
      </c>
      <c r="R356" s="33">
        <v>89689897.04</v>
      </c>
      <c r="S356" s="34" t="s">
        <v>1849</v>
      </c>
      <c r="T356" s="33">
        <v>97944662.02</v>
      </c>
      <c r="U356" s="32" t="s">
        <v>645</v>
      </c>
      <c r="V356" s="32" t="s">
        <v>1850</v>
      </c>
      <c r="W356" s="30">
        <f t="shared" si="8"/>
        <v>1109</v>
      </c>
      <c r="X356" s="35"/>
    </row>
    <row r="357" spans="1:24" s="36" customFormat="1" ht="213" customHeight="1">
      <c r="A357" s="26">
        <v>38</v>
      </c>
      <c r="B357" s="27" t="s">
        <v>60</v>
      </c>
      <c r="C357" s="27" t="s">
        <v>98</v>
      </c>
      <c r="D357" s="27" t="s">
        <v>188</v>
      </c>
      <c r="E357" s="28">
        <v>1</v>
      </c>
      <c r="F357" s="29" t="s">
        <v>737</v>
      </c>
      <c r="G357" s="30" t="s">
        <v>864</v>
      </c>
      <c r="H357" s="30" t="s">
        <v>864</v>
      </c>
      <c r="I357" s="31" t="s">
        <v>525</v>
      </c>
      <c r="J357" s="32" t="s">
        <v>526</v>
      </c>
      <c r="K357" s="32" t="s">
        <v>527</v>
      </c>
      <c r="L357" s="32" t="s">
        <v>668</v>
      </c>
      <c r="M357" s="32" t="s">
        <v>376</v>
      </c>
      <c r="N357" s="32" t="s">
        <v>225</v>
      </c>
      <c r="O357" s="33">
        <v>109484339.09</v>
      </c>
      <c r="P357" s="33">
        <v>1333198.48</v>
      </c>
      <c r="Q357" s="33">
        <v>6592664.54</v>
      </c>
      <c r="R357" s="33">
        <v>41995720.49</v>
      </c>
      <c r="S357" s="34" t="s">
        <v>1851</v>
      </c>
      <c r="T357" s="33">
        <v>75414481.62</v>
      </c>
      <c r="U357" s="32" t="s">
        <v>645</v>
      </c>
      <c r="V357" s="32" t="s">
        <v>1852</v>
      </c>
      <c r="W357" s="30">
        <f t="shared" si="8"/>
        <v>1128</v>
      </c>
      <c r="X357" s="35"/>
    </row>
    <row r="358" spans="1:24" s="36" customFormat="1" ht="154.5" customHeight="1">
      <c r="A358" s="26">
        <v>38</v>
      </c>
      <c r="B358" s="27" t="s">
        <v>60</v>
      </c>
      <c r="C358" s="27" t="s">
        <v>98</v>
      </c>
      <c r="D358" s="27" t="s">
        <v>188</v>
      </c>
      <c r="E358" s="28">
        <v>1</v>
      </c>
      <c r="F358" s="29" t="s">
        <v>528</v>
      </c>
      <c r="G358" s="30" t="s">
        <v>529</v>
      </c>
      <c r="H358" s="30" t="s">
        <v>529</v>
      </c>
      <c r="I358" s="31" t="s">
        <v>532</v>
      </c>
      <c r="J358" s="32" t="s">
        <v>533</v>
      </c>
      <c r="K358" s="32" t="s">
        <v>534</v>
      </c>
      <c r="L358" s="32" t="s">
        <v>668</v>
      </c>
      <c r="M358" s="32" t="s">
        <v>610</v>
      </c>
      <c r="N358" s="32" t="s">
        <v>753</v>
      </c>
      <c r="O358" s="33">
        <v>49076377.65</v>
      </c>
      <c r="P358" s="33">
        <v>36444815.86</v>
      </c>
      <c r="Q358" s="33">
        <v>4219515.32</v>
      </c>
      <c r="R358" s="33">
        <v>89017524.6</v>
      </c>
      <c r="S358" s="34" t="s">
        <v>1853</v>
      </c>
      <c r="T358" s="33">
        <v>723184.23</v>
      </c>
      <c r="U358" s="32" t="s">
        <v>645</v>
      </c>
      <c r="V358" s="32" t="s">
        <v>1594</v>
      </c>
      <c r="W358" s="30">
        <f t="shared" si="8"/>
        <v>128</v>
      </c>
      <c r="X358" s="35"/>
    </row>
    <row r="359" spans="1:24" s="36" customFormat="1" ht="159.75" customHeight="1">
      <c r="A359" s="26">
        <v>38</v>
      </c>
      <c r="B359" s="27" t="s">
        <v>60</v>
      </c>
      <c r="C359" s="27" t="s">
        <v>98</v>
      </c>
      <c r="D359" s="27" t="s">
        <v>188</v>
      </c>
      <c r="E359" s="28">
        <v>1</v>
      </c>
      <c r="F359" s="29" t="s">
        <v>528</v>
      </c>
      <c r="G359" s="30" t="s">
        <v>529</v>
      </c>
      <c r="H359" s="30" t="s">
        <v>529</v>
      </c>
      <c r="I359" s="31" t="s">
        <v>530</v>
      </c>
      <c r="J359" s="32" t="s">
        <v>531</v>
      </c>
      <c r="K359" s="32" t="s">
        <v>479</v>
      </c>
      <c r="L359" s="32" t="s">
        <v>668</v>
      </c>
      <c r="M359" s="32" t="s">
        <v>610</v>
      </c>
      <c r="N359" s="32" t="s">
        <v>637</v>
      </c>
      <c r="O359" s="33">
        <v>2001191.58</v>
      </c>
      <c r="P359" s="33">
        <v>0</v>
      </c>
      <c r="Q359" s="33">
        <v>22305.81</v>
      </c>
      <c r="R359" s="33">
        <v>2022620</v>
      </c>
      <c r="S359" s="34" t="s">
        <v>1522</v>
      </c>
      <c r="T359" s="33">
        <v>877.39</v>
      </c>
      <c r="U359" s="32" t="s">
        <v>645</v>
      </c>
      <c r="V359" s="32" t="s">
        <v>973</v>
      </c>
      <c r="W359" s="30">
        <f t="shared" si="8"/>
        <v>1164</v>
      </c>
      <c r="X359" s="35"/>
    </row>
    <row r="360" spans="1:23" s="56" customFormat="1" ht="12" outlineLevel="2">
      <c r="A360" s="54"/>
      <c r="B360" s="87" t="s">
        <v>264</v>
      </c>
      <c r="C360" s="88"/>
      <c r="D360" s="88"/>
      <c r="E360" s="49">
        <f>SUBTOTAL(9,E361:E396)</f>
        <v>36</v>
      </c>
      <c r="F360" s="50"/>
      <c r="G360" s="50"/>
      <c r="H360" s="50"/>
      <c r="I360" s="51"/>
      <c r="J360" s="50"/>
      <c r="K360" s="50"/>
      <c r="L360" s="50"/>
      <c r="M360" s="50"/>
      <c r="N360" s="50"/>
      <c r="O360" s="52"/>
      <c r="P360" s="52"/>
      <c r="Q360" s="52"/>
      <c r="R360" s="52"/>
      <c r="S360" s="72"/>
      <c r="T360" s="52"/>
      <c r="U360" s="50"/>
      <c r="V360" s="53"/>
      <c r="W360" s="55"/>
    </row>
    <row r="361" spans="1:24" s="36" customFormat="1" ht="201.75" customHeight="1">
      <c r="A361" s="26">
        <v>38</v>
      </c>
      <c r="B361" s="27" t="s">
        <v>60</v>
      </c>
      <c r="C361" s="27" t="s">
        <v>98</v>
      </c>
      <c r="D361" s="27" t="s">
        <v>499</v>
      </c>
      <c r="E361" s="28">
        <v>1</v>
      </c>
      <c r="F361" s="29" t="s">
        <v>480</v>
      </c>
      <c r="G361" s="30" t="s">
        <v>60</v>
      </c>
      <c r="H361" s="30" t="s">
        <v>537</v>
      </c>
      <c r="I361" s="31">
        <v>20023810001240</v>
      </c>
      <c r="J361" s="32" t="s">
        <v>1199</v>
      </c>
      <c r="K361" s="32" t="s">
        <v>1200</v>
      </c>
      <c r="L361" s="32" t="s">
        <v>223</v>
      </c>
      <c r="M361" s="32" t="s">
        <v>224</v>
      </c>
      <c r="N361" s="32" t="s">
        <v>637</v>
      </c>
      <c r="O361" s="33">
        <v>128144561.13</v>
      </c>
      <c r="P361" s="33">
        <v>67066220.14</v>
      </c>
      <c r="Q361" s="33">
        <v>11326854.6</v>
      </c>
      <c r="R361" s="33">
        <v>52977890.84</v>
      </c>
      <c r="S361" s="34" t="s">
        <v>1854</v>
      </c>
      <c r="T361" s="33">
        <v>100768425.03</v>
      </c>
      <c r="U361" s="32" t="s">
        <v>645</v>
      </c>
      <c r="V361" s="32" t="s">
        <v>1855</v>
      </c>
      <c r="W361" s="30">
        <f aca="true" t="shared" si="9" ref="W361:W396">IF(OR(LEFT(I361)="7",LEFT(I361,1)="8"),VALUE(RIGHT(I361,3)),VALUE(RIGHT(I361,4)))</f>
        <v>1240</v>
      </c>
      <c r="X361" s="35"/>
    </row>
    <row r="362" spans="1:24" s="36" customFormat="1" ht="198" customHeight="1">
      <c r="A362" s="26">
        <v>38</v>
      </c>
      <c r="B362" s="27" t="s">
        <v>60</v>
      </c>
      <c r="C362" s="27" t="s">
        <v>98</v>
      </c>
      <c r="D362" s="27" t="s">
        <v>499</v>
      </c>
      <c r="E362" s="28">
        <v>1</v>
      </c>
      <c r="F362" s="29" t="s">
        <v>480</v>
      </c>
      <c r="G362" s="30" t="s">
        <v>60</v>
      </c>
      <c r="H362" s="30" t="s">
        <v>70</v>
      </c>
      <c r="I362" s="31">
        <v>20023810001241</v>
      </c>
      <c r="J362" s="32" t="s">
        <v>817</v>
      </c>
      <c r="K362" s="32" t="s">
        <v>1257</v>
      </c>
      <c r="L362" s="32" t="s">
        <v>668</v>
      </c>
      <c r="M362" s="32" t="s">
        <v>610</v>
      </c>
      <c r="N362" s="32" t="s">
        <v>637</v>
      </c>
      <c r="O362" s="33">
        <v>282421039.2</v>
      </c>
      <c r="P362" s="33">
        <v>33225.17</v>
      </c>
      <c r="Q362" s="33">
        <v>22035634.71</v>
      </c>
      <c r="R362" s="33">
        <v>14883782.14</v>
      </c>
      <c r="S362" s="34" t="s">
        <v>1502</v>
      </c>
      <c r="T362" s="33">
        <v>172889183.33</v>
      </c>
      <c r="U362" s="32" t="s">
        <v>645</v>
      </c>
      <c r="V362" s="32" t="s">
        <v>1856</v>
      </c>
      <c r="W362" s="30">
        <f t="shared" si="9"/>
        <v>1241</v>
      </c>
      <c r="X362" s="35"/>
    </row>
    <row r="363" spans="1:24" s="36" customFormat="1" ht="203.25" customHeight="1">
      <c r="A363" s="26">
        <v>38</v>
      </c>
      <c r="B363" s="27" t="s">
        <v>60</v>
      </c>
      <c r="C363" s="27" t="s">
        <v>98</v>
      </c>
      <c r="D363" s="27" t="s">
        <v>499</v>
      </c>
      <c r="E363" s="28">
        <v>1</v>
      </c>
      <c r="F363" s="29" t="s">
        <v>480</v>
      </c>
      <c r="G363" s="30" t="s">
        <v>60</v>
      </c>
      <c r="H363" s="30" t="s">
        <v>503</v>
      </c>
      <c r="I363" s="31">
        <v>20023810001242</v>
      </c>
      <c r="J363" s="32" t="s">
        <v>1201</v>
      </c>
      <c r="K363" s="32" t="s">
        <v>1202</v>
      </c>
      <c r="L363" s="32" t="s">
        <v>223</v>
      </c>
      <c r="M363" s="32" t="s">
        <v>224</v>
      </c>
      <c r="N363" s="32" t="s">
        <v>637</v>
      </c>
      <c r="O363" s="33">
        <v>46440182.75</v>
      </c>
      <c r="P363" s="33">
        <v>10190289.93</v>
      </c>
      <c r="Q363" s="33">
        <v>3339221.39</v>
      </c>
      <c r="R363" s="33">
        <v>27300609.94</v>
      </c>
      <c r="S363" s="34" t="s">
        <v>1523</v>
      </c>
      <c r="T363" s="33">
        <v>24738957.91</v>
      </c>
      <c r="U363" s="32" t="s">
        <v>645</v>
      </c>
      <c r="V363" s="32" t="s">
        <v>1857</v>
      </c>
      <c r="W363" s="30">
        <f t="shared" si="9"/>
        <v>1242</v>
      </c>
      <c r="X363" s="35"/>
    </row>
    <row r="364" spans="1:24" s="36" customFormat="1" ht="168">
      <c r="A364" s="26">
        <v>38</v>
      </c>
      <c r="B364" s="27" t="s">
        <v>60</v>
      </c>
      <c r="C364" s="27" t="s">
        <v>98</v>
      </c>
      <c r="D364" s="27" t="s">
        <v>499</v>
      </c>
      <c r="E364" s="28">
        <v>1</v>
      </c>
      <c r="F364" s="29" t="s">
        <v>480</v>
      </c>
      <c r="G364" s="30" t="s">
        <v>60</v>
      </c>
      <c r="H364" s="30" t="s">
        <v>571</v>
      </c>
      <c r="I364" s="31">
        <v>20023810001243</v>
      </c>
      <c r="J364" s="32" t="s">
        <v>1203</v>
      </c>
      <c r="K364" s="32" t="s">
        <v>1204</v>
      </c>
      <c r="L364" s="32" t="s">
        <v>223</v>
      </c>
      <c r="M364" s="32" t="s">
        <v>224</v>
      </c>
      <c r="N364" s="32" t="s">
        <v>637</v>
      </c>
      <c r="O364" s="33">
        <v>116501689.44</v>
      </c>
      <c r="P364" s="33">
        <v>313290.9</v>
      </c>
      <c r="Q364" s="33">
        <v>8202381.11</v>
      </c>
      <c r="R364" s="33">
        <v>30457465.39</v>
      </c>
      <c r="S364" s="34" t="s">
        <v>1858</v>
      </c>
      <c r="T364" s="33">
        <v>94447724.51</v>
      </c>
      <c r="U364" s="32" t="s">
        <v>645</v>
      </c>
      <c r="V364" s="32" t="s">
        <v>1859</v>
      </c>
      <c r="W364" s="30">
        <f t="shared" si="9"/>
        <v>1243</v>
      </c>
      <c r="X364" s="35"/>
    </row>
    <row r="365" spans="1:24" s="36" customFormat="1" ht="192.75" customHeight="1">
      <c r="A365" s="26">
        <v>38</v>
      </c>
      <c r="B365" s="27" t="s">
        <v>60</v>
      </c>
      <c r="C365" s="27" t="s">
        <v>98</v>
      </c>
      <c r="D365" s="27" t="s">
        <v>499</v>
      </c>
      <c r="E365" s="28">
        <v>1</v>
      </c>
      <c r="F365" s="29" t="s">
        <v>480</v>
      </c>
      <c r="G365" s="30" t="s">
        <v>60</v>
      </c>
      <c r="H365" s="30" t="s">
        <v>657</v>
      </c>
      <c r="I365" s="31">
        <v>20023810001244</v>
      </c>
      <c r="J365" s="32" t="s">
        <v>1205</v>
      </c>
      <c r="K365" s="32" t="s">
        <v>1206</v>
      </c>
      <c r="L365" s="32" t="s">
        <v>223</v>
      </c>
      <c r="M365" s="32" t="s">
        <v>224</v>
      </c>
      <c r="N365" s="32" t="s">
        <v>637</v>
      </c>
      <c r="O365" s="33">
        <v>138245099.5</v>
      </c>
      <c r="P365" s="33">
        <v>4000000</v>
      </c>
      <c r="Q365" s="33">
        <v>10557761.95</v>
      </c>
      <c r="R365" s="33">
        <v>9057560.77</v>
      </c>
      <c r="S365" s="34" t="s">
        <v>1448</v>
      </c>
      <c r="T365" s="33">
        <v>143728751.39</v>
      </c>
      <c r="U365" s="32" t="s">
        <v>645</v>
      </c>
      <c r="V365" s="32" t="s">
        <v>1860</v>
      </c>
      <c r="W365" s="30">
        <f t="shared" si="9"/>
        <v>1244</v>
      </c>
      <c r="X365" s="35"/>
    </row>
    <row r="366" spans="1:24" s="36" customFormat="1" ht="207" customHeight="1">
      <c r="A366" s="26">
        <v>38</v>
      </c>
      <c r="B366" s="27" t="s">
        <v>60</v>
      </c>
      <c r="C366" s="27" t="s">
        <v>98</v>
      </c>
      <c r="D366" s="27" t="s">
        <v>499</v>
      </c>
      <c r="E366" s="28">
        <v>1</v>
      </c>
      <c r="F366" s="29" t="s">
        <v>480</v>
      </c>
      <c r="G366" s="30" t="s">
        <v>60</v>
      </c>
      <c r="H366" s="30" t="s">
        <v>68</v>
      </c>
      <c r="I366" s="31">
        <v>20023810001245</v>
      </c>
      <c r="J366" s="32" t="s">
        <v>494</v>
      </c>
      <c r="K366" s="32" t="s">
        <v>1258</v>
      </c>
      <c r="L366" s="32" t="s">
        <v>223</v>
      </c>
      <c r="M366" s="32" t="s">
        <v>224</v>
      </c>
      <c r="N366" s="32" t="s">
        <v>637</v>
      </c>
      <c r="O366" s="33">
        <v>250152634.18</v>
      </c>
      <c r="P366" s="33">
        <v>89260260.83</v>
      </c>
      <c r="Q366" s="33">
        <v>25185833.76</v>
      </c>
      <c r="R366" s="33">
        <v>8730277.16</v>
      </c>
      <c r="S366" s="34" t="s">
        <v>1524</v>
      </c>
      <c r="T366" s="33">
        <v>213694885.05</v>
      </c>
      <c r="U366" s="32" t="s">
        <v>645</v>
      </c>
      <c r="V366" s="32" t="s">
        <v>1861</v>
      </c>
      <c r="W366" s="30">
        <f t="shared" si="9"/>
        <v>1245</v>
      </c>
      <c r="X366" s="35"/>
    </row>
    <row r="367" spans="1:24" s="36" customFormat="1" ht="187.5" customHeight="1">
      <c r="A367" s="26">
        <v>38</v>
      </c>
      <c r="B367" s="27" t="s">
        <v>60</v>
      </c>
      <c r="C367" s="27" t="s">
        <v>98</v>
      </c>
      <c r="D367" s="27" t="s">
        <v>499</v>
      </c>
      <c r="E367" s="28">
        <v>1</v>
      </c>
      <c r="F367" s="29" t="s">
        <v>480</v>
      </c>
      <c r="G367" s="30" t="s">
        <v>60</v>
      </c>
      <c r="H367" s="30" t="s">
        <v>67</v>
      </c>
      <c r="I367" s="31">
        <v>20023810001246</v>
      </c>
      <c r="J367" s="32" t="s">
        <v>1207</v>
      </c>
      <c r="K367" s="32" t="s">
        <v>1208</v>
      </c>
      <c r="L367" s="32" t="s">
        <v>223</v>
      </c>
      <c r="M367" s="32" t="s">
        <v>224</v>
      </c>
      <c r="N367" s="32" t="s">
        <v>637</v>
      </c>
      <c r="O367" s="33">
        <v>13388060.02</v>
      </c>
      <c r="P367" s="33">
        <v>598884.21</v>
      </c>
      <c r="Q367" s="33">
        <v>997538.03</v>
      </c>
      <c r="R367" s="33">
        <v>2498880.75</v>
      </c>
      <c r="S367" s="34" t="s">
        <v>1449</v>
      </c>
      <c r="T367" s="33">
        <v>12487125.23</v>
      </c>
      <c r="U367" s="32" t="s">
        <v>645</v>
      </c>
      <c r="V367" s="32" t="s">
        <v>1862</v>
      </c>
      <c r="W367" s="30">
        <f t="shared" si="9"/>
        <v>1246</v>
      </c>
      <c r="X367" s="35"/>
    </row>
    <row r="368" spans="1:24" s="36" customFormat="1" ht="191.25" customHeight="1">
      <c r="A368" s="26">
        <v>38</v>
      </c>
      <c r="B368" s="27" t="s">
        <v>60</v>
      </c>
      <c r="C368" s="27" t="s">
        <v>98</v>
      </c>
      <c r="D368" s="27" t="s">
        <v>499</v>
      </c>
      <c r="E368" s="28">
        <v>1</v>
      </c>
      <c r="F368" s="29" t="s">
        <v>480</v>
      </c>
      <c r="G368" s="30" t="s">
        <v>60</v>
      </c>
      <c r="H368" s="30" t="s">
        <v>600</v>
      </c>
      <c r="I368" s="31">
        <v>20023810001247</v>
      </c>
      <c r="J368" s="32" t="s">
        <v>1209</v>
      </c>
      <c r="K368" s="32" t="s">
        <v>1210</v>
      </c>
      <c r="L368" s="32" t="s">
        <v>223</v>
      </c>
      <c r="M368" s="32" t="s">
        <v>224</v>
      </c>
      <c r="N368" s="32" t="s">
        <v>637</v>
      </c>
      <c r="O368" s="33">
        <v>194908524.13</v>
      </c>
      <c r="P368" s="33">
        <v>46547086.32</v>
      </c>
      <c r="Q368" s="33">
        <v>14506448.45</v>
      </c>
      <c r="R368" s="33">
        <v>100507089.65</v>
      </c>
      <c r="S368" s="34" t="s">
        <v>1595</v>
      </c>
      <c r="T368" s="33">
        <v>90471988.45</v>
      </c>
      <c r="U368" s="32" t="s">
        <v>645</v>
      </c>
      <c r="V368" s="32" t="s">
        <v>1863</v>
      </c>
      <c r="W368" s="30">
        <f t="shared" si="9"/>
        <v>1247</v>
      </c>
      <c r="X368" s="35"/>
    </row>
    <row r="369" spans="1:24" s="36" customFormat="1" ht="213" customHeight="1">
      <c r="A369" s="26">
        <v>38</v>
      </c>
      <c r="B369" s="27" t="s">
        <v>60</v>
      </c>
      <c r="C369" s="27" t="s">
        <v>98</v>
      </c>
      <c r="D369" s="27" t="s">
        <v>499</v>
      </c>
      <c r="E369" s="28">
        <v>1</v>
      </c>
      <c r="F369" s="29" t="s">
        <v>480</v>
      </c>
      <c r="G369" s="30" t="s">
        <v>60</v>
      </c>
      <c r="H369" s="30" t="s">
        <v>323</v>
      </c>
      <c r="I369" s="31">
        <v>20023810001248</v>
      </c>
      <c r="J369" s="32" t="s">
        <v>228</v>
      </c>
      <c r="K369" s="32" t="s">
        <v>1259</v>
      </c>
      <c r="L369" s="32" t="s">
        <v>223</v>
      </c>
      <c r="M369" s="32" t="s">
        <v>224</v>
      </c>
      <c r="N369" s="32" t="s">
        <v>637</v>
      </c>
      <c r="O369" s="33">
        <v>237893654.47</v>
      </c>
      <c r="P369" s="33">
        <v>52653091.6</v>
      </c>
      <c r="Q369" s="33">
        <v>21128393.2</v>
      </c>
      <c r="R369" s="33">
        <v>40489477.02</v>
      </c>
      <c r="S369" s="34" t="s">
        <v>1864</v>
      </c>
      <c r="T369" s="33">
        <v>74903876.49</v>
      </c>
      <c r="U369" s="32" t="s">
        <v>645</v>
      </c>
      <c r="V369" s="32" t="s">
        <v>1865</v>
      </c>
      <c r="W369" s="30">
        <f t="shared" si="9"/>
        <v>1248</v>
      </c>
      <c r="X369" s="35"/>
    </row>
    <row r="370" spans="1:24" s="36" customFormat="1" ht="224.25" customHeight="1">
      <c r="A370" s="26">
        <v>38</v>
      </c>
      <c r="B370" s="27" t="s">
        <v>60</v>
      </c>
      <c r="C370" s="27" t="s">
        <v>98</v>
      </c>
      <c r="D370" s="27" t="s">
        <v>499</v>
      </c>
      <c r="E370" s="28">
        <v>1</v>
      </c>
      <c r="F370" s="29" t="s">
        <v>480</v>
      </c>
      <c r="G370" s="30" t="s">
        <v>60</v>
      </c>
      <c r="H370" s="30" t="s">
        <v>580</v>
      </c>
      <c r="I370" s="31">
        <v>20023810001249</v>
      </c>
      <c r="J370" s="32" t="s">
        <v>106</v>
      </c>
      <c r="K370" s="32" t="s">
        <v>130</v>
      </c>
      <c r="L370" s="32" t="s">
        <v>223</v>
      </c>
      <c r="M370" s="32" t="s">
        <v>224</v>
      </c>
      <c r="N370" s="32" t="s">
        <v>637</v>
      </c>
      <c r="O370" s="33">
        <v>85738392.98</v>
      </c>
      <c r="P370" s="33">
        <v>30000000</v>
      </c>
      <c r="Q370" s="33">
        <v>8577497.84</v>
      </c>
      <c r="R370" s="33">
        <v>20832128.67</v>
      </c>
      <c r="S370" s="34" t="s">
        <v>1450</v>
      </c>
      <c r="T370" s="33">
        <v>94420536.82</v>
      </c>
      <c r="U370" s="32" t="s">
        <v>645</v>
      </c>
      <c r="V370" s="32" t="s">
        <v>1866</v>
      </c>
      <c r="W370" s="30">
        <f t="shared" si="9"/>
        <v>1249</v>
      </c>
      <c r="X370" s="35"/>
    </row>
    <row r="371" spans="1:24" s="36" customFormat="1" ht="195" customHeight="1">
      <c r="A371" s="26">
        <v>38</v>
      </c>
      <c r="B371" s="27" t="s">
        <v>60</v>
      </c>
      <c r="C371" s="27" t="s">
        <v>98</v>
      </c>
      <c r="D371" s="27" t="s">
        <v>499</v>
      </c>
      <c r="E371" s="28">
        <v>1</v>
      </c>
      <c r="F371" s="29" t="s">
        <v>480</v>
      </c>
      <c r="G371" s="30" t="s">
        <v>60</v>
      </c>
      <c r="H371" s="30" t="s">
        <v>389</v>
      </c>
      <c r="I371" s="31">
        <v>20023810001250</v>
      </c>
      <c r="J371" s="32" t="s">
        <v>1211</v>
      </c>
      <c r="K371" s="32" t="s">
        <v>1212</v>
      </c>
      <c r="L371" s="32" t="s">
        <v>223</v>
      </c>
      <c r="M371" s="32" t="s">
        <v>224</v>
      </c>
      <c r="N371" s="32" t="s">
        <v>637</v>
      </c>
      <c r="O371" s="33">
        <v>143271076.89</v>
      </c>
      <c r="P371" s="33">
        <v>57665207.09</v>
      </c>
      <c r="Q371" s="33">
        <v>11835117.85</v>
      </c>
      <c r="R371" s="33">
        <v>43555074.83</v>
      </c>
      <c r="S371" s="34" t="s">
        <v>1867</v>
      </c>
      <c r="T371" s="33">
        <v>164607494.29</v>
      </c>
      <c r="U371" s="32" t="s">
        <v>645</v>
      </c>
      <c r="V371" s="32" t="s">
        <v>1868</v>
      </c>
      <c r="W371" s="30">
        <f t="shared" si="9"/>
        <v>1250</v>
      </c>
      <c r="X371" s="35"/>
    </row>
    <row r="372" spans="1:24" s="36" customFormat="1" ht="179.25" customHeight="1">
      <c r="A372" s="26">
        <v>38</v>
      </c>
      <c r="B372" s="27" t="s">
        <v>60</v>
      </c>
      <c r="C372" s="27" t="s">
        <v>98</v>
      </c>
      <c r="D372" s="27" t="s">
        <v>499</v>
      </c>
      <c r="E372" s="28">
        <v>1</v>
      </c>
      <c r="F372" s="29" t="s">
        <v>480</v>
      </c>
      <c r="G372" s="30" t="s">
        <v>60</v>
      </c>
      <c r="H372" s="30" t="s">
        <v>108</v>
      </c>
      <c r="I372" s="31">
        <v>20023810001251</v>
      </c>
      <c r="J372" s="32" t="s">
        <v>693</v>
      </c>
      <c r="K372" s="32" t="s">
        <v>538</v>
      </c>
      <c r="L372" s="32" t="s">
        <v>223</v>
      </c>
      <c r="M372" s="32" t="s">
        <v>224</v>
      </c>
      <c r="N372" s="32" t="s">
        <v>637</v>
      </c>
      <c r="O372" s="33">
        <v>125024644.92</v>
      </c>
      <c r="P372" s="33">
        <v>37139353.49</v>
      </c>
      <c r="Q372" s="33">
        <v>9756026.46</v>
      </c>
      <c r="R372" s="33">
        <v>35617285.62</v>
      </c>
      <c r="S372" s="34" t="s">
        <v>1869</v>
      </c>
      <c r="T372" s="33">
        <v>83667482.15</v>
      </c>
      <c r="U372" s="32" t="s">
        <v>645</v>
      </c>
      <c r="V372" s="32" t="s">
        <v>1870</v>
      </c>
      <c r="W372" s="30">
        <f t="shared" si="9"/>
        <v>1251</v>
      </c>
      <c r="X372" s="35"/>
    </row>
    <row r="373" spans="1:24" s="36" customFormat="1" ht="168">
      <c r="A373" s="26">
        <v>38</v>
      </c>
      <c r="B373" s="27" t="s">
        <v>60</v>
      </c>
      <c r="C373" s="27" t="s">
        <v>98</v>
      </c>
      <c r="D373" s="27" t="s">
        <v>499</v>
      </c>
      <c r="E373" s="28">
        <v>1</v>
      </c>
      <c r="F373" s="29" t="s">
        <v>480</v>
      </c>
      <c r="G373" s="30" t="s">
        <v>60</v>
      </c>
      <c r="H373" s="30" t="s">
        <v>523</v>
      </c>
      <c r="I373" s="31">
        <v>20023810001252</v>
      </c>
      <c r="J373" s="32" t="s">
        <v>1213</v>
      </c>
      <c r="K373" s="32" t="s">
        <v>1214</v>
      </c>
      <c r="L373" s="32" t="s">
        <v>223</v>
      </c>
      <c r="M373" s="32" t="s">
        <v>224</v>
      </c>
      <c r="N373" s="32" t="s">
        <v>637</v>
      </c>
      <c r="O373" s="33">
        <v>86649305.06</v>
      </c>
      <c r="P373" s="33">
        <v>1.25</v>
      </c>
      <c r="Q373" s="33">
        <v>6697595.68</v>
      </c>
      <c r="R373" s="33">
        <v>9375335.69</v>
      </c>
      <c r="S373" s="34" t="s">
        <v>1525</v>
      </c>
      <c r="T373" s="33">
        <v>83085402.71</v>
      </c>
      <c r="U373" s="32" t="s">
        <v>645</v>
      </c>
      <c r="V373" s="32" t="s">
        <v>1871</v>
      </c>
      <c r="W373" s="30">
        <f t="shared" si="9"/>
        <v>1252</v>
      </c>
      <c r="X373" s="35"/>
    </row>
    <row r="374" spans="1:24" s="36" customFormat="1" ht="168">
      <c r="A374" s="26">
        <v>38</v>
      </c>
      <c r="B374" s="27" t="s">
        <v>60</v>
      </c>
      <c r="C374" s="27" t="s">
        <v>98</v>
      </c>
      <c r="D374" s="27" t="s">
        <v>499</v>
      </c>
      <c r="E374" s="28">
        <v>1</v>
      </c>
      <c r="F374" s="29" t="s">
        <v>480</v>
      </c>
      <c r="G374" s="30" t="s">
        <v>60</v>
      </c>
      <c r="H374" s="30" t="s">
        <v>256</v>
      </c>
      <c r="I374" s="31">
        <v>20023810001253</v>
      </c>
      <c r="J374" s="32" t="s">
        <v>1215</v>
      </c>
      <c r="K374" s="32" t="s">
        <v>1216</v>
      </c>
      <c r="L374" s="32" t="s">
        <v>223</v>
      </c>
      <c r="M374" s="32" t="s">
        <v>224</v>
      </c>
      <c r="N374" s="32" t="s">
        <v>637</v>
      </c>
      <c r="O374" s="33">
        <v>205218784.89</v>
      </c>
      <c r="P374" s="33">
        <v>35166666.5</v>
      </c>
      <c r="Q374" s="33">
        <v>17629536.38</v>
      </c>
      <c r="R374" s="33">
        <v>2117990.48</v>
      </c>
      <c r="S374" s="34" t="s">
        <v>1872</v>
      </c>
      <c r="T374" s="33">
        <v>254129455.31</v>
      </c>
      <c r="U374" s="32" t="s">
        <v>645</v>
      </c>
      <c r="V374" s="32" t="s">
        <v>1873</v>
      </c>
      <c r="W374" s="30">
        <f t="shared" si="9"/>
        <v>1253</v>
      </c>
      <c r="X374" s="35"/>
    </row>
    <row r="375" spans="1:24" s="36" customFormat="1" ht="194.25" customHeight="1">
      <c r="A375" s="26">
        <v>38</v>
      </c>
      <c r="B375" s="27" t="s">
        <v>60</v>
      </c>
      <c r="C375" s="27" t="s">
        <v>98</v>
      </c>
      <c r="D375" s="27" t="s">
        <v>499</v>
      </c>
      <c r="E375" s="28">
        <v>1</v>
      </c>
      <c r="F375" s="29" t="s">
        <v>480</v>
      </c>
      <c r="G375" s="30" t="s">
        <v>60</v>
      </c>
      <c r="H375" s="30" t="s">
        <v>436</v>
      </c>
      <c r="I375" s="31">
        <v>20023810001254</v>
      </c>
      <c r="J375" s="32" t="s">
        <v>437</v>
      </c>
      <c r="K375" s="32" t="s">
        <v>538</v>
      </c>
      <c r="L375" s="32" t="s">
        <v>223</v>
      </c>
      <c r="M375" s="32" t="s">
        <v>224</v>
      </c>
      <c r="N375" s="32" t="s">
        <v>637</v>
      </c>
      <c r="O375" s="33">
        <v>43771923.88</v>
      </c>
      <c r="P375" s="33">
        <v>33561679.53</v>
      </c>
      <c r="Q375" s="33">
        <v>5185182.93</v>
      </c>
      <c r="R375" s="33">
        <v>25906619.85</v>
      </c>
      <c r="S375" s="34" t="s">
        <v>1503</v>
      </c>
      <c r="T375" s="33">
        <v>54369033.91</v>
      </c>
      <c r="U375" s="32" t="s">
        <v>645</v>
      </c>
      <c r="V375" s="32" t="s">
        <v>1945</v>
      </c>
      <c r="W375" s="30">
        <f t="shared" si="9"/>
        <v>1254</v>
      </c>
      <c r="X375" s="35"/>
    </row>
    <row r="376" spans="1:24" s="36" customFormat="1" ht="168">
      <c r="A376" s="26">
        <v>38</v>
      </c>
      <c r="B376" s="27" t="s">
        <v>60</v>
      </c>
      <c r="C376" s="27" t="s">
        <v>98</v>
      </c>
      <c r="D376" s="27" t="s">
        <v>499</v>
      </c>
      <c r="E376" s="28">
        <v>1</v>
      </c>
      <c r="F376" s="29" t="s">
        <v>480</v>
      </c>
      <c r="G376" s="30" t="s">
        <v>60</v>
      </c>
      <c r="H376" s="30" t="s">
        <v>670</v>
      </c>
      <c r="I376" s="31">
        <v>20023810001255</v>
      </c>
      <c r="J376" s="32" t="s">
        <v>751</v>
      </c>
      <c r="K376" s="32" t="s">
        <v>1260</v>
      </c>
      <c r="L376" s="32" t="s">
        <v>223</v>
      </c>
      <c r="M376" s="32" t="s">
        <v>224</v>
      </c>
      <c r="N376" s="32" t="s">
        <v>637</v>
      </c>
      <c r="O376" s="33">
        <v>286863781.25</v>
      </c>
      <c r="P376" s="33">
        <v>23344763.96</v>
      </c>
      <c r="Q376" s="33">
        <v>22399462.24</v>
      </c>
      <c r="R376" s="33">
        <v>31054411.01</v>
      </c>
      <c r="S376" s="34" t="s">
        <v>1874</v>
      </c>
      <c r="T376" s="33">
        <v>190081186.57</v>
      </c>
      <c r="U376" s="32" t="s">
        <v>645</v>
      </c>
      <c r="V376" s="32" t="s">
        <v>1875</v>
      </c>
      <c r="W376" s="30">
        <f t="shared" si="9"/>
        <v>1255</v>
      </c>
      <c r="X376" s="35"/>
    </row>
    <row r="377" spans="1:24" s="36" customFormat="1" ht="168">
      <c r="A377" s="26">
        <v>38</v>
      </c>
      <c r="B377" s="27" t="s">
        <v>60</v>
      </c>
      <c r="C377" s="27" t="s">
        <v>98</v>
      </c>
      <c r="D377" s="27" t="s">
        <v>499</v>
      </c>
      <c r="E377" s="28">
        <v>1</v>
      </c>
      <c r="F377" s="29" t="s">
        <v>480</v>
      </c>
      <c r="G377" s="30" t="s">
        <v>60</v>
      </c>
      <c r="H377" s="30" t="s">
        <v>324</v>
      </c>
      <c r="I377" s="31">
        <v>20023810001288</v>
      </c>
      <c r="J377" s="32" t="s">
        <v>750</v>
      </c>
      <c r="K377" s="32" t="s">
        <v>130</v>
      </c>
      <c r="L377" s="32" t="s">
        <v>223</v>
      </c>
      <c r="M377" s="32" t="s">
        <v>224</v>
      </c>
      <c r="N377" s="32" t="s">
        <v>637</v>
      </c>
      <c r="O377" s="33">
        <v>59668096.06</v>
      </c>
      <c r="P377" s="33">
        <v>18223600.91</v>
      </c>
      <c r="Q377" s="33">
        <v>5492647.46</v>
      </c>
      <c r="R377" s="33">
        <v>587850.12</v>
      </c>
      <c r="S377" s="34" t="s">
        <v>1451</v>
      </c>
      <c r="T377" s="33">
        <v>82796494.31</v>
      </c>
      <c r="U377" s="32" t="s">
        <v>645</v>
      </c>
      <c r="V377" s="32" t="s">
        <v>1876</v>
      </c>
      <c r="W377" s="30">
        <f t="shared" si="9"/>
        <v>1288</v>
      </c>
      <c r="X377" s="35"/>
    </row>
    <row r="378" spans="1:24" s="36" customFormat="1" ht="168">
      <c r="A378" s="26">
        <v>38</v>
      </c>
      <c r="B378" s="27" t="s">
        <v>60</v>
      </c>
      <c r="C378" s="27" t="s">
        <v>98</v>
      </c>
      <c r="D378" s="27" t="s">
        <v>499</v>
      </c>
      <c r="E378" s="28">
        <v>1</v>
      </c>
      <c r="F378" s="29" t="s">
        <v>480</v>
      </c>
      <c r="G378" s="30" t="s">
        <v>60</v>
      </c>
      <c r="H378" s="30" t="s">
        <v>570</v>
      </c>
      <c r="I378" s="31">
        <v>20023810001295</v>
      </c>
      <c r="J378" s="32" t="s">
        <v>818</v>
      </c>
      <c r="K378" s="32" t="s">
        <v>538</v>
      </c>
      <c r="L378" s="32" t="s">
        <v>223</v>
      </c>
      <c r="M378" s="32" t="s">
        <v>224</v>
      </c>
      <c r="N378" s="32" t="s">
        <v>637</v>
      </c>
      <c r="O378" s="33">
        <v>205580271.38</v>
      </c>
      <c r="P378" s="33">
        <v>8955.52</v>
      </c>
      <c r="Q378" s="33">
        <v>14338518.18</v>
      </c>
      <c r="R378" s="33">
        <v>42234429.96</v>
      </c>
      <c r="S378" s="34" t="s">
        <v>1877</v>
      </c>
      <c r="T378" s="33">
        <v>115163214.26</v>
      </c>
      <c r="U378" s="32" t="s">
        <v>645</v>
      </c>
      <c r="V378" s="32" t="s">
        <v>1878</v>
      </c>
      <c r="W378" s="30">
        <f t="shared" si="9"/>
        <v>1295</v>
      </c>
      <c r="X378" s="35"/>
    </row>
    <row r="379" spans="1:24" s="36" customFormat="1" ht="168">
      <c r="A379" s="26">
        <v>38</v>
      </c>
      <c r="B379" s="27" t="s">
        <v>60</v>
      </c>
      <c r="C379" s="27" t="s">
        <v>98</v>
      </c>
      <c r="D379" s="27" t="s">
        <v>499</v>
      </c>
      <c r="E379" s="28">
        <v>1</v>
      </c>
      <c r="F379" s="29" t="s">
        <v>480</v>
      </c>
      <c r="G379" s="30" t="s">
        <v>60</v>
      </c>
      <c r="H379" s="30" t="s">
        <v>395</v>
      </c>
      <c r="I379" s="31">
        <v>20023810001296</v>
      </c>
      <c r="J379" s="32" t="s">
        <v>1217</v>
      </c>
      <c r="K379" s="32" t="s">
        <v>1218</v>
      </c>
      <c r="L379" s="32" t="s">
        <v>223</v>
      </c>
      <c r="M379" s="32" t="s">
        <v>224</v>
      </c>
      <c r="N379" s="32" t="s">
        <v>637</v>
      </c>
      <c r="O379" s="33">
        <v>202204631.39</v>
      </c>
      <c r="P379" s="33">
        <v>627522.16</v>
      </c>
      <c r="Q379" s="33">
        <v>15673937.53</v>
      </c>
      <c r="R379" s="33">
        <v>12812420.4</v>
      </c>
      <c r="S379" s="34" t="s">
        <v>1879</v>
      </c>
      <c r="T379" s="33">
        <v>135961329.79</v>
      </c>
      <c r="U379" s="32" t="s">
        <v>645</v>
      </c>
      <c r="V379" s="32" t="s">
        <v>1880</v>
      </c>
      <c r="W379" s="30">
        <f t="shared" si="9"/>
        <v>1296</v>
      </c>
      <c r="X379" s="35"/>
    </row>
    <row r="380" spans="1:24" s="36" customFormat="1" ht="224.25" customHeight="1">
      <c r="A380" s="26">
        <v>38</v>
      </c>
      <c r="B380" s="27" t="s">
        <v>60</v>
      </c>
      <c r="C380" s="27" t="s">
        <v>98</v>
      </c>
      <c r="D380" s="27" t="s">
        <v>499</v>
      </c>
      <c r="E380" s="28">
        <v>1</v>
      </c>
      <c r="F380" s="29" t="s">
        <v>480</v>
      </c>
      <c r="G380" s="30" t="s">
        <v>60</v>
      </c>
      <c r="H380" s="30" t="s">
        <v>366</v>
      </c>
      <c r="I380" s="31">
        <v>20023810001305</v>
      </c>
      <c r="J380" s="32" t="s">
        <v>1219</v>
      </c>
      <c r="K380" s="32" t="s">
        <v>1220</v>
      </c>
      <c r="L380" s="32" t="s">
        <v>223</v>
      </c>
      <c r="M380" s="32" t="s">
        <v>224</v>
      </c>
      <c r="N380" s="32" t="s">
        <v>637</v>
      </c>
      <c r="O380" s="33">
        <v>160332899.12</v>
      </c>
      <c r="P380" s="33">
        <v>29379392.09</v>
      </c>
      <c r="Q380" s="33">
        <v>13803845.92</v>
      </c>
      <c r="R380" s="33">
        <v>32337222.17</v>
      </c>
      <c r="S380" s="34" t="s">
        <v>1881</v>
      </c>
      <c r="T380" s="33">
        <v>43473044.32</v>
      </c>
      <c r="U380" s="32" t="s">
        <v>645</v>
      </c>
      <c r="V380" s="32" t="s">
        <v>1882</v>
      </c>
      <c r="W380" s="30">
        <f t="shared" si="9"/>
        <v>1305</v>
      </c>
      <c r="X380" s="35"/>
    </row>
    <row r="381" spans="1:24" s="36" customFormat="1" ht="131.25" customHeight="1">
      <c r="A381" s="26">
        <v>38</v>
      </c>
      <c r="B381" s="27" t="s">
        <v>60</v>
      </c>
      <c r="C381" s="27" t="s">
        <v>98</v>
      </c>
      <c r="D381" s="27" t="s">
        <v>499</v>
      </c>
      <c r="E381" s="28">
        <v>1</v>
      </c>
      <c r="F381" s="29" t="s">
        <v>480</v>
      </c>
      <c r="G381" s="30" t="s">
        <v>60</v>
      </c>
      <c r="H381" s="30" t="s">
        <v>57</v>
      </c>
      <c r="I381" s="31">
        <v>20023810001308</v>
      </c>
      <c r="J381" s="32" t="s">
        <v>496</v>
      </c>
      <c r="K381" s="32" t="s">
        <v>130</v>
      </c>
      <c r="L381" s="32" t="s">
        <v>223</v>
      </c>
      <c r="M381" s="32" t="s">
        <v>224</v>
      </c>
      <c r="N381" s="32" t="s">
        <v>637</v>
      </c>
      <c r="O381" s="33">
        <v>39420851.44</v>
      </c>
      <c r="P381" s="33">
        <v>604199.85</v>
      </c>
      <c r="Q381" s="33">
        <v>2987656.06</v>
      </c>
      <c r="R381" s="33">
        <v>5178447.61</v>
      </c>
      <c r="S381" s="34" t="s">
        <v>1883</v>
      </c>
      <c r="T381" s="33">
        <v>5417148.11</v>
      </c>
      <c r="U381" s="32" t="s">
        <v>645</v>
      </c>
      <c r="V381" s="32" t="s">
        <v>1884</v>
      </c>
      <c r="W381" s="30">
        <f t="shared" si="9"/>
        <v>1308</v>
      </c>
      <c r="X381" s="35"/>
    </row>
    <row r="382" spans="1:24" s="36" customFormat="1" ht="173.25" customHeight="1">
      <c r="A382" s="26">
        <v>38</v>
      </c>
      <c r="B382" s="27" t="s">
        <v>60</v>
      </c>
      <c r="C382" s="27" t="s">
        <v>98</v>
      </c>
      <c r="D382" s="27" t="s">
        <v>499</v>
      </c>
      <c r="E382" s="28">
        <v>1</v>
      </c>
      <c r="F382" s="29" t="s">
        <v>480</v>
      </c>
      <c r="G382" s="30" t="s">
        <v>60</v>
      </c>
      <c r="H382" s="30" t="s">
        <v>577</v>
      </c>
      <c r="I382" s="31">
        <v>20023810001310</v>
      </c>
      <c r="J382" s="32" t="s">
        <v>1221</v>
      </c>
      <c r="K382" s="32" t="s">
        <v>1222</v>
      </c>
      <c r="L382" s="32" t="s">
        <v>223</v>
      </c>
      <c r="M382" s="32" t="s">
        <v>224</v>
      </c>
      <c r="N382" s="32" t="s">
        <v>637</v>
      </c>
      <c r="O382" s="33">
        <v>56113309</v>
      </c>
      <c r="P382" s="33">
        <v>0</v>
      </c>
      <c r="Q382" s="33">
        <v>4164110</v>
      </c>
      <c r="R382" s="33">
        <v>9731276</v>
      </c>
      <c r="S382" s="34" t="s">
        <v>1526</v>
      </c>
      <c r="T382" s="33">
        <v>46826818</v>
      </c>
      <c r="U382" s="32" t="s">
        <v>645</v>
      </c>
      <c r="V382" s="32" t="s">
        <v>1885</v>
      </c>
      <c r="W382" s="30">
        <f t="shared" si="9"/>
        <v>1310</v>
      </c>
      <c r="X382" s="35"/>
    </row>
    <row r="383" spans="1:24" s="36" customFormat="1" ht="200.25" customHeight="1">
      <c r="A383" s="26">
        <v>38</v>
      </c>
      <c r="B383" s="27" t="s">
        <v>60</v>
      </c>
      <c r="C383" s="27" t="s">
        <v>98</v>
      </c>
      <c r="D383" s="27" t="s">
        <v>499</v>
      </c>
      <c r="E383" s="28">
        <v>1</v>
      </c>
      <c r="F383" s="29" t="s">
        <v>480</v>
      </c>
      <c r="G383" s="30" t="s">
        <v>60</v>
      </c>
      <c r="H383" s="30" t="s">
        <v>69</v>
      </c>
      <c r="I383" s="31">
        <v>20023810001311</v>
      </c>
      <c r="J383" s="32" t="s">
        <v>107</v>
      </c>
      <c r="K383" s="32" t="s">
        <v>538</v>
      </c>
      <c r="L383" s="32" t="s">
        <v>668</v>
      </c>
      <c r="M383" s="32" t="s">
        <v>811</v>
      </c>
      <c r="N383" s="32" t="s">
        <v>637</v>
      </c>
      <c r="O383" s="33">
        <v>82573172.73</v>
      </c>
      <c r="P383" s="33">
        <v>61540575.37</v>
      </c>
      <c r="Q383" s="33">
        <v>8333506.4</v>
      </c>
      <c r="R383" s="33">
        <v>68941136.96</v>
      </c>
      <c r="S383" s="34" t="s">
        <v>1886</v>
      </c>
      <c r="T383" s="33">
        <v>14376662.18</v>
      </c>
      <c r="U383" s="32" t="s">
        <v>645</v>
      </c>
      <c r="V383" s="32" t="s">
        <v>1887</v>
      </c>
      <c r="W383" s="30">
        <f t="shared" si="9"/>
        <v>1311</v>
      </c>
      <c r="X383" s="35"/>
    </row>
    <row r="384" spans="1:24" s="36" customFormat="1" ht="208.5" customHeight="1">
      <c r="A384" s="26">
        <v>38</v>
      </c>
      <c r="B384" s="27" t="s">
        <v>60</v>
      </c>
      <c r="C384" s="27" t="s">
        <v>98</v>
      </c>
      <c r="D384" s="27" t="s">
        <v>499</v>
      </c>
      <c r="E384" s="28">
        <v>1</v>
      </c>
      <c r="F384" s="29" t="s">
        <v>480</v>
      </c>
      <c r="G384" s="30" t="s">
        <v>60</v>
      </c>
      <c r="H384" s="30" t="s">
        <v>325</v>
      </c>
      <c r="I384" s="31">
        <v>20033810001333</v>
      </c>
      <c r="J384" s="32" t="s">
        <v>495</v>
      </c>
      <c r="K384" s="32" t="s">
        <v>1261</v>
      </c>
      <c r="L384" s="32" t="s">
        <v>223</v>
      </c>
      <c r="M384" s="32" t="s">
        <v>224</v>
      </c>
      <c r="N384" s="32" t="s">
        <v>637</v>
      </c>
      <c r="O384" s="33">
        <v>208784391.76</v>
      </c>
      <c r="P384" s="33">
        <v>60086282.09</v>
      </c>
      <c r="Q384" s="33">
        <v>14853650.35</v>
      </c>
      <c r="R384" s="33">
        <v>85167611.93</v>
      </c>
      <c r="S384" s="34" t="s">
        <v>1888</v>
      </c>
      <c r="T384" s="33">
        <v>67674239.2</v>
      </c>
      <c r="U384" s="32" t="s">
        <v>645</v>
      </c>
      <c r="V384" s="32" t="s">
        <v>1889</v>
      </c>
      <c r="W384" s="30">
        <f t="shared" si="9"/>
        <v>1333</v>
      </c>
      <c r="X384" s="35"/>
    </row>
    <row r="385" spans="1:24" s="36" customFormat="1" ht="210.75" customHeight="1">
      <c r="A385" s="26">
        <v>38</v>
      </c>
      <c r="B385" s="27" t="s">
        <v>60</v>
      </c>
      <c r="C385" s="27" t="s">
        <v>98</v>
      </c>
      <c r="D385" s="27" t="s">
        <v>499</v>
      </c>
      <c r="E385" s="28">
        <v>1</v>
      </c>
      <c r="F385" s="29" t="s">
        <v>480</v>
      </c>
      <c r="G385" s="30" t="s">
        <v>60</v>
      </c>
      <c r="H385" s="30" t="s">
        <v>139</v>
      </c>
      <c r="I385" s="31">
        <v>20033810001334</v>
      </c>
      <c r="J385" s="32" t="s">
        <v>1223</v>
      </c>
      <c r="K385" s="32" t="s">
        <v>1224</v>
      </c>
      <c r="L385" s="32" t="s">
        <v>223</v>
      </c>
      <c r="M385" s="32" t="s">
        <v>224</v>
      </c>
      <c r="N385" s="32" t="s">
        <v>637</v>
      </c>
      <c r="O385" s="33">
        <v>99687201.24</v>
      </c>
      <c r="P385" s="33">
        <v>6000001.45</v>
      </c>
      <c r="Q385" s="33">
        <v>8282680.37</v>
      </c>
      <c r="R385" s="33">
        <v>2016257.22</v>
      </c>
      <c r="S385" s="34" t="s">
        <v>1890</v>
      </c>
      <c r="T385" s="33">
        <v>108943075.67</v>
      </c>
      <c r="U385" s="32" t="s">
        <v>645</v>
      </c>
      <c r="V385" s="32" t="s">
        <v>1891</v>
      </c>
      <c r="W385" s="30">
        <f t="shared" si="9"/>
        <v>1334</v>
      </c>
      <c r="X385" s="35"/>
    </row>
    <row r="386" spans="1:24" s="36" customFormat="1" ht="210" customHeight="1">
      <c r="A386" s="26">
        <v>38</v>
      </c>
      <c r="B386" s="27" t="s">
        <v>60</v>
      </c>
      <c r="C386" s="27" t="s">
        <v>98</v>
      </c>
      <c r="D386" s="27" t="s">
        <v>499</v>
      </c>
      <c r="E386" s="28">
        <v>1</v>
      </c>
      <c r="F386" s="29" t="s">
        <v>480</v>
      </c>
      <c r="G386" s="30" t="s">
        <v>60</v>
      </c>
      <c r="H386" s="30" t="s">
        <v>524</v>
      </c>
      <c r="I386" s="31">
        <v>20033810001341</v>
      </c>
      <c r="J386" s="32" t="s">
        <v>1225</v>
      </c>
      <c r="K386" s="32" t="s">
        <v>1226</v>
      </c>
      <c r="L386" s="32" t="s">
        <v>223</v>
      </c>
      <c r="M386" s="32" t="s">
        <v>224</v>
      </c>
      <c r="N386" s="32" t="s">
        <v>637</v>
      </c>
      <c r="O386" s="33">
        <v>27029309.6</v>
      </c>
      <c r="P386" s="33">
        <v>33877851.2</v>
      </c>
      <c r="Q386" s="33">
        <v>4505099.26</v>
      </c>
      <c r="R386" s="33">
        <v>1181651.07</v>
      </c>
      <c r="S386" s="34" t="s">
        <v>1892</v>
      </c>
      <c r="T386" s="33">
        <v>64191785.7</v>
      </c>
      <c r="U386" s="32" t="s">
        <v>645</v>
      </c>
      <c r="V386" s="32" t="s">
        <v>1893</v>
      </c>
      <c r="W386" s="30">
        <f t="shared" si="9"/>
        <v>1341</v>
      </c>
      <c r="X386" s="35"/>
    </row>
    <row r="387" spans="1:24" s="36" customFormat="1" ht="201" customHeight="1">
      <c r="A387" s="26">
        <v>38</v>
      </c>
      <c r="B387" s="27" t="s">
        <v>60</v>
      </c>
      <c r="C387" s="27" t="s">
        <v>98</v>
      </c>
      <c r="D387" s="27" t="s">
        <v>499</v>
      </c>
      <c r="E387" s="28">
        <v>1</v>
      </c>
      <c r="F387" s="29" t="s">
        <v>480</v>
      </c>
      <c r="G387" s="30" t="s">
        <v>60</v>
      </c>
      <c r="H387" s="30" t="s">
        <v>752</v>
      </c>
      <c r="I387" s="31">
        <v>20033810001342</v>
      </c>
      <c r="J387" s="32" t="s">
        <v>1227</v>
      </c>
      <c r="K387" s="32" t="s">
        <v>1228</v>
      </c>
      <c r="L387" s="32" t="s">
        <v>223</v>
      </c>
      <c r="M387" s="32" t="s">
        <v>224</v>
      </c>
      <c r="N387" s="32" t="s">
        <v>637</v>
      </c>
      <c r="O387" s="33">
        <v>5847919.47</v>
      </c>
      <c r="P387" s="33">
        <v>2000000</v>
      </c>
      <c r="Q387" s="33">
        <v>516324.97</v>
      </c>
      <c r="R387" s="33">
        <v>489437.2</v>
      </c>
      <c r="S387" s="34" t="s">
        <v>1894</v>
      </c>
      <c r="T387" s="33">
        <v>7866665.15</v>
      </c>
      <c r="U387" s="32" t="s">
        <v>645</v>
      </c>
      <c r="V387" s="32" t="s">
        <v>1895</v>
      </c>
      <c r="W387" s="30">
        <f t="shared" si="9"/>
        <v>1342</v>
      </c>
      <c r="X387" s="35"/>
    </row>
    <row r="388" spans="1:24" s="36" customFormat="1" ht="202.5" customHeight="1">
      <c r="A388" s="26">
        <v>38</v>
      </c>
      <c r="B388" s="27" t="s">
        <v>60</v>
      </c>
      <c r="C388" s="27" t="s">
        <v>98</v>
      </c>
      <c r="D388" s="27" t="s">
        <v>499</v>
      </c>
      <c r="E388" s="28">
        <v>1</v>
      </c>
      <c r="F388" s="29" t="s">
        <v>480</v>
      </c>
      <c r="G388" s="30" t="s">
        <v>60</v>
      </c>
      <c r="H388" s="30" t="s">
        <v>58</v>
      </c>
      <c r="I388" s="31">
        <v>20043810001361</v>
      </c>
      <c r="J388" s="32" t="s">
        <v>694</v>
      </c>
      <c r="K388" s="32" t="s">
        <v>538</v>
      </c>
      <c r="L388" s="32" t="s">
        <v>223</v>
      </c>
      <c r="M388" s="32" t="s">
        <v>224</v>
      </c>
      <c r="N388" s="32" t="s">
        <v>637</v>
      </c>
      <c r="O388" s="33">
        <v>86092248.8</v>
      </c>
      <c r="P388" s="33">
        <v>543479.4</v>
      </c>
      <c r="Q388" s="33">
        <v>6793215.94</v>
      </c>
      <c r="R388" s="33">
        <v>3571122.28</v>
      </c>
      <c r="S388" s="34" t="s">
        <v>1527</v>
      </c>
      <c r="T388" s="33">
        <v>89857821.86</v>
      </c>
      <c r="U388" s="32" t="s">
        <v>645</v>
      </c>
      <c r="V388" s="32" t="s">
        <v>1896</v>
      </c>
      <c r="W388" s="30">
        <f t="shared" si="9"/>
        <v>1361</v>
      </c>
      <c r="X388" s="35"/>
    </row>
    <row r="389" spans="1:24" s="36" customFormat="1" ht="202.5" customHeight="1">
      <c r="A389" s="26">
        <v>38</v>
      </c>
      <c r="B389" s="27" t="s">
        <v>60</v>
      </c>
      <c r="C389" s="27" t="s">
        <v>98</v>
      </c>
      <c r="D389" s="27" t="s">
        <v>499</v>
      </c>
      <c r="E389" s="28">
        <v>1</v>
      </c>
      <c r="F389" s="29" t="s">
        <v>480</v>
      </c>
      <c r="G389" s="30" t="s">
        <v>60</v>
      </c>
      <c r="H389" s="30" t="s">
        <v>535</v>
      </c>
      <c r="I389" s="31" t="s">
        <v>536</v>
      </c>
      <c r="J389" s="32" t="s">
        <v>520</v>
      </c>
      <c r="K389" s="32" t="s">
        <v>1262</v>
      </c>
      <c r="L389" s="32" t="s">
        <v>223</v>
      </c>
      <c r="M389" s="32" t="s">
        <v>224</v>
      </c>
      <c r="N389" s="32" t="s">
        <v>637</v>
      </c>
      <c r="O389" s="33">
        <v>385823399.7</v>
      </c>
      <c r="P389" s="33">
        <v>138232277.58</v>
      </c>
      <c r="Q389" s="33">
        <v>30986799.2</v>
      </c>
      <c r="R389" s="33">
        <v>109053723.78</v>
      </c>
      <c r="S389" s="34" t="s">
        <v>1897</v>
      </c>
      <c r="T389" s="33">
        <v>438168292.2</v>
      </c>
      <c r="U389" s="32" t="s">
        <v>645</v>
      </c>
      <c r="V389" s="32" t="s">
        <v>1898</v>
      </c>
      <c r="W389" s="30">
        <f t="shared" si="9"/>
        <v>1395</v>
      </c>
      <c r="X389" s="35"/>
    </row>
    <row r="390" spans="1:24" s="36" customFormat="1" ht="202.5" customHeight="1">
      <c r="A390" s="26">
        <v>38</v>
      </c>
      <c r="B390" s="27" t="s">
        <v>60</v>
      </c>
      <c r="C390" s="27" t="s">
        <v>98</v>
      </c>
      <c r="D390" s="27" t="s">
        <v>499</v>
      </c>
      <c r="E390" s="28">
        <v>1</v>
      </c>
      <c r="F390" s="29" t="s">
        <v>480</v>
      </c>
      <c r="G390" s="30" t="s">
        <v>60</v>
      </c>
      <c r="H390" s="30" t="s">
        <v>313</v>
      </c>
      <c r="I390" s="31" t="s">
        <v>314</v>
      </c>
      <c r="J390" s="32" t="s">
        <v>315</v>
      </c>
      <c r="K390" s="32" t="s">
        <v>538</v>
      </c>
      <c r="L390" s="32" t="s">
        <v>223</v>
      </c>
      <c r="M390" s="32" t="s">
        <v>224</v>
      </c>
      <c r="N390" s="32" t="s">
        <v>637</v>
      </c>
      <c r="O390" s="33">
        <v>230543401.31</v>
      </c>
      <c r="P390" s="33">
        <v>30000000</v>
      </c>
      <c r="Q390" s="33">
        <v>20248876.72</v>
      </c>
      <c r="R390" s="33">
        <v>1667123.82</v>
      </c>
      <c r="S390" s="34" t="s">
        <v>1596</v>
      </c>
      <c r="T390" s="33">
        <v>119124325.05</v>
      </c>
      <c r="U390" s="32" t="s">
        <v>645</v>
      </c>
      <c r="V390" s="32" t="s">
        <v>1899</v>
      </c>
      <c r="W390" s="30">
        <f t="shared" si="9"/>
        <v>1469</v>
      </c>
      <c r="X390" s="35"/>
    </row>
    <row r="391" spans="1:24" s="36" customFormat="1" ht="202.5" customHeight="1">
      <c r="A391" s="26">
        <v>38</v>
      </c>
      <c r="B391" s="27" t="s">
        <v>60</v>
      </c>
      <c r="C391" s="27" t="s">
        <v>98</v>
      </c>
      <c r="D391" s="27" t="s">
        <v>499</v>
      </c>
      <c r="E391" s="28">
        <v>1</v>
      </c>
      <c r="F391" s="29" t="s">
        <v>480</v>
      </c>
      <c r="G391" s="30" t="s">
        <v>60</v>
      </c>
      <c r="H391" s="30" t="s">
        <v>316</v>
      </c>
      <c r="I391" s="31" t="s">
        <v>317</v>
      </c>
      <c r="J391" s="32" t="s">
        <v>318</v>
      </c>
      <c r="K391" s="32" t="s">
        <v>1263</v>
      </c>
      <c r="L391" s="32" t="s">
        <v>223</v>
      </c>
      <c r="M391" s="32" t="s">
        <v>224</v>
      </c>
      <c r="N391" s="32" t="s">
        <v>637</v>
      </c>
      <c r="O391" s="33">
        <v>45474723.73</v>
      </c>
      <c r="P391" s="33">
        <v>210569.36</v>
      </c>
      <c r="Q391" s="33">
        <v>2655187.2</v>
      </c>
      <c r="R391" s="33">
        <v>29253578.83</v>
      </c>
      <c r="S391" s="34" t="s">
        <v>1900</v>
      </c>
      <c r="T391" s="33">
        <v>13575775.29</v>
      </c>
      <c r="U391" s="32" t="s">
        <v>645</v>
      </c>
      <c r="V391" s="32" t="s">
        <v>1901</v>
      </c>
      <c r="W391" s="30">
        <f t="shared" si="9"/>
        <v>1470</v>
      </c>
      <c r="X391" s="35"/>
    </row>
    <row r="392" spans="1:24" s="36" customFormat="1" ht="202.5" customHeight="1">
      <c r="A392" s="26">
        <v>38</v>
      </c>
      <c r="B392" s="27" t="s">
        <v>60</v>
      </c>
      <c r="C392" s="27" t="s">
        <v>98</v>
      </c>
      <c r="D392" s="27" t="s">
        <v>499</v>
      </c>
      <c r="E392" s="28">
        <v>1</v>
      </c>
      <c r="F392" s="29" t="s">
        <v>480</v>
      </c>
      <c r="G392" s="30" t="s">
        <v>60</v>
      </c>
      <c r="H392" s="30" t="s">
        <v>334</v>
      </c>
      <c r="I392" s="31" t="s">
        <v>335</v>
      </c>
      <c r="J392" s="32" t="s">
        <v>336</v>
      </c>
      <c r="K392" s="32" t="s">
        <v>538</v>
      </c>
      <c r="L392" s="32" t="s">
        <v>223</v>
      </c>
      <c r="M392" s="32" t="s">
        <v>224</v>
      </c>
      <c r="N392" s="32" t="s">
        <v>637</v>
      </c>
      <c r="O392" s="33">
        <v>18627034.11</v>
      </c>
      <c r="P392" s="33">
        <v>34622.48</v>
      </c>
      <c r="Q392" s="33">
        <v>1150777.39</v>
      </c>
      <c r="R392" s="33">
        <v>6591316.38</v>
      </c>
      <c r="S392" s="34" t="s">
        <v>1946</v>
      </c>
      <c r="T392" s="33">
        <v>13187782.23</v>
      </c>
      <c r="U392" s="32" t="s">
        <v>645</v>
      </c>
      <c r="V392" s="32" t="s">
        <v>1947</v>
      </c>
      <c r="W392" s="30">
        <f t="shared" si="9"/>
        <v>1471</v>
      </c>
      <c r="X392" s="35"/>
    </row>
    <row r="393" spans="1:24" s="36" customFormat="1" ht="168">
      <c r="A393" s="26">
        <v>38</v>
      </c>
      <c r="B393" s="27" t="s">
        <v>60</v>
      </c>
      <c r="C393" s="27" t="s">
        <v>98</v>
      </c>
      <c r="D393" s="27" t="s">
        <v>499</v>
      </c>
      <c r="E393" s="28">
        <v>1</v>
      </c>
      <c r="F393" s="29" t="s">
        <v>480</v>
      </c>
      <c r="G393" s="30" t="s">
        <v>60</v>
      </c>
      <c r="H393" s="30" t="s">
        <v>243</v>
      </c>
      <c r="I393" s="31" t="s">
        <v>882</v>
      </c>
      <c r="J393" s="32" t="s">
        <v>244</v>
      </c>
      <c r="K393" s="32" t="s">
        <v>245</v>
      </c>
      <c r="L393" s="32" t="s">
        <v>223</v>
      </c>
      <c r="M393" s="32" t="s">
        <v>224</v>
      </c>
      <c r="N393" s="32" t="s">
        <v>637</v>
      </c>
      <c r="O393" s="33">
        <v>421808113.94</v>
      </c>
      <c r="P393" s="33">
        <v>51356102.81</v>
      </c>
      <c r="Q393" s="33">
        <v>28249160.48</v>
      </c>
      <c r="R393" s="33">
        <v>241305796.18</v>
      </c>
      <c r="S393" s="34" t="s">
        <v>1902</v>
      </c>
      <c r="T393" s="33">
        <v>98511717.62</v>
      </c>
      <c r="U393" s="32" t="s">
        <v>645</v>
      </c>
      <c r="V393" s="32" t="s">
        <v>1903</v>
      </c>
      <c r="W393" s="30">
        <f t="shared" si="9"/>
        <v>1487</v>
      </c>
      <c r="X393" s="35"/>
    </row>
    <row r="394" spans="1:24" s="36" customFormat="1" ht="165.75" customHeight="1">
      <c r="A394" s="26">
        <v>38</v>
      </c>
      <c r="B394" s="27" t="s">
        <v>60</v>
      </c>
      <c r="C394" s="27" t="s">
        <v>98</v>
      </c>
      <c r="D394" s="27" t="s">
        <v>499</v>
      </c>
      <c r="E394" s="28">
        <v>1</v>
      </c>
      <c r="F394" s="29" t="s">
        <v>480</v>
      </c>
      <c r="G394" s="30" t="s">
        <v>60</v>
      </c>
      <c r="H394" s="30" t="s">
        <v>331</v>
      </c>
      <c r="I394" s="31" t="s">
        <v>332</v>
      </c>
      <c r="J394" s="32" t="s">
        <v>331</v>
      </c>
      <c r="K394" s="32" t="s">
        <v>1264</v>
      </c>
      <c r="L394" s="32" t="s">
        <v>223</v>
      </c>
      <c r="M394" s="32" t="s">
        <v>224</v>
      </c>
      <c r="N394" s="32" t="s">
        <v>637</v>
      </c>
      <c r="O394" s="33">
        <v>72224300.24</v>
      </c>
      <c r="P394" s="33">
        <v>17119230.69</v>
      </c>
      <c r="Q394" s="33">
        <v>5603031.27</v>
      </c>
      <c r="R394" s="33">
        <v>31700220.33</v>
      </c>
      <c r="S394" s="34" t="s">
        <v>1904</v>
      </c>
      <c r="T394" s="33">
        <v>25036532.12</v>
      </c>
      <c r="U394" s="32" t="s">
        <v>645</v>
      </c>
      <c r="V394" s="32" t="s">
        <v>1905</v>
      </c>
      <c r="W394" s="30">
        <f t="shared" si="9"/>
        <v>1496</v>
      </c>
      <c r="X394" s="35"/>
    </row>
    <row r="395" spans="1:24" s="36" customFormat="1" ht="173.25" customHeight="1">
      <c r="A395" s="26">
        <v>38</v>
      </c>
      <c r="B395" s="27" t="s">
        <v>60</v>
      </c>
      <c r="C395" s="27" t="s">
        <v>98</v>
      </c>
      <c r="D395" s="27" t="s">
        <v>499</v>
      </c>
      <c r="E395" s="28">
        <v>1</v>
      </c>
      <c r="F395" s="29" t="s">
        <v>480</v>
      </c>
      <c r="G395" s="30" t="s">
        <v>60</v>
      </c>
      <c r="H395" s="30" t="s">
        <v>1114</v>
      </c>
      <c r="I395" s="31" t="s">
        <v>1115</v>
      </c>
      <c r="J395" s="32" t="s">
        <v>1114</v>
      </c>
      <c r="K395" s="32" t="s">
        <v>1116</v>
      </c>
      <c r="L395" s="32" t="s">
        <v>223</v>
      </c>
      <c r="M395" s="32" t="s">
        <v>224</v>
      </c>
      <c r="N395" s="32" t="s">
        <v>637</v>
      </c>
      <c r="O395" s="33">
        <v>8712433.32</v>
      </c>
      <c r="P395" s="33">
        <v>0</v>
      </c>
      <c r="Q395" s="33">
        <v>694501.82</v>
      </c>
      <c r="R395" s="33">
        <v>74509.85</v>
      </c>
      <c r="S395" s="34" t="s">
        <v>1597</v>
      </c>
      <c r="T395" s="33">
        <v>9332425.29</v>
      </c>
      <c r="U395" s="32" t="s">
        <v>645</v>
      </c>
      <c r="V395" s="32" t="s">
        <v>1906</v>
      </c>
      <c r="W395" s="30">
        <f t="shared" si="9"/>
        <v>1573</v>
      </c>
      <c r="X395" s="35"/>
    </row>
    <row r="396" spans="1:24" s="36" customFormat="1" ht="309.75" customHeight="1">
      <c r="A396" s="26">
        <v>38</v>
      </c>
      <c r="B396" s="27" t="s">
        <v>60</v>
      </c>
      <c r="C396" s="27" t="s">
        <v>98</v>
      </c>
      <c r="D396" s="27" t="s">
        <v>499</v>
      </c>
      <c r="E396" s="28">
        <v>1</v>
      </c>
      <c r="F396" s="29" t="s">
        <v>1073</v>
      </c>
      <c r="G396" s="30" t="s">
        <v>1074</v>
      </c>
      <c r="H396" s="30" t="s">
        <v>1075</v>
      </c>
      <c r="I396" s="31" t="s">
        <v>1076</v>
      </c>
      <c r="J396" s="32" t="s">
        <v>1077</v>
      </c>
      <c r="K396" s="32" t="s">
        <v>1078</v>
      </c>
      <c r="L396" s="32" t="s">
        <v>501</v>
      </c>
      <c r="M396" s="32" t="s">
        <v>1079</v>
      </c>
      <c r="N396" s="32" t="s">
        <v>632</v>
      </c>
      <c r="O396" s="33">
        <v>27522.08</v>
      </c>
      <c r="P396" s="33">
        <v>0</v>
      </c>
      <c r="Q396" s="33">
        <v>1736.76</v>
      </c>
      <c r="R396" s="33">
        <v>0</v>
      </c>
      <c r="S396" s="34" t="s">
        <v>1907</v>
      </c>
      <c r="T396" s="33">
        <v>29258.84</v>
      </c>
      <c r="U396" s="32" t="s">
        <v>645</v>
      </c>
      <c r="V396" s="32" t="s">
        <v>1908</v>
      </c>
      <c r="W396" s="30">
        <f t="shared" si="9"/>
        <v>1567</v>
      </c>
      <c r="X396" s="35"/>
    </row>
    <row r="397" spans="1:23" s="61" customFormat="1" ht="12" outlineLevel="3">
      <c r="A397" s="42"/>
      <c r="B397" s="83" t="s">
        <v>1246</v>
      </c>
      <c r="C397" s="84"/>
      <c r="D397" s="84"/>
      <c r="E397" s="43">
        <f>SUBTOTAL(9,E400)</f>
        <v>1</v>
      </c>
      <c r="F397" s="44"/>
      <c r="G397" s="44"/>
      <c r="H397" s="44"/>
      <c r="I397" s="45"/>
      <c r="J397" s="44"/>
      <c r="K397" s="44"/>
      <c r="L397" s="44"/>
      <c r="M397" s="44"/>
      <c r="N397" s="44"/>
      <c r="O397" s="46"/>
      <c r="P397" s="47"/>
      <c r="Q397" s="47"/>
      <c r="R397" s="47"/>
      <c r="S397" s="66"/>
      <c r="T397" s="47"/>
      <c r="U397" s="44"/>
      <c r="V397" s="48"/>
      <c r="W397" s="60"/>
    </row>
    <row r="398" spans="1:23" s="59" customFormat="1" ht="12" outlineLevel="1">
      <c r="A398" s="57"/>
      <c r="B398" s="85" t="s">
        <v>651</v>
      </c>
      <c r="C398" s="86" t="s">
        <v>649</v>
      </c>
      <c r="D398" s="86"/>
      <c r="E398" s="37">
        <f>SUBTOTAL(9,E399:E400)</f>
        <v>1</v>
      </c>
      <c r="F398" s="38"/>
      <c r="G398" s="38"/>
      <c r="H398" s="38"/>
      <c r="I398" s="39"/>
      <c r="J398" s="38"/>
      <c r="K398" s="38"/>
      <c r="L398" s="38"/>
      <c r="M398" s="38"/>
      <c r="N398" s="38"/>
      <c r="O398" s="40"/>
      <c r="P398" s="40"/>
      <c r="Q398" s="40"/>
      <c r="R398" s="40"/>
      <c r="S398" s="71"/>
      <c r="T398" s="40"/>
      <c r="U398" s="38"/>
      <c r="V398" s="41"/>
      <c r="W398" s="58"/>
    </row>
    <row r="399" spans="1:23" s="56" customFormat="1" ht="12" outlineLevel="2">
      <c r="A399" s="54"/>
      <c r="B399" s="87" t="s">
        <v>263</v>
      </c>
      <c r="C399" s="88"/>
      <c r="D399" s="88"/>
      <c r="E399" s="49">
        <f>SUBTOTAL(9,E400)</f>
        <v>1</v>
      </c>
      <c r="F399" s="50"/>
      <c r="G399" s="50"/>
      <c r="H399" s="50"/>
      <c r="I399" s="51"/>
      <c r="J399" s="50"/>
      <c r="K399" s="50"/>
      <c r="L399" s="50"/>
      <c r="M399" s="50"/>
      <c r="N399" s="50"/>
      <c r="O399" s="52"/>
      <c r="P399" s="52"/>
      <c r="Q399" s="52"/>
      <c r="R399" s="52"/>
      <c r="S399" s="72"/>
      <c r="T399" s="52"/>
      <c r="U399" s="50"/>
      <c r="V399" s="53"/>
      <c r="W399" s="55"/>
    </row>
    <row r="400" spans="1:24" s="36" customFormat="1" ht="230.25" customHeight="1">
      <c r="A400" s="26">
        <v>45</v>
      </c>
      <c r="B400" s="27" t="s">
        <v>1246</v>
      </c>
      <c r="C400" s="27" t="s">
        <v>98</v>
      </c>
      <c r="D400" s="27" t="s">
        <v>188</v>
      </c>
      <c r="E400" s="28">
        <v>1</v>
      </c>
      <c r="F400" s="29">
        <v>500</v>
      </c>
      <c r="G400" s="30" t="s">
        <v>638</v>
      </c>
      <c r="H400" s="30" t="s">
        <v>271</v>
      </c>
      <c r="I400" s="31">
        <v>20164531401590</v>
      </c>
      <c r="J400" s="32" t="s">
        <v>1265</v>
      </c>
      <c r="K400" s="32" t="s">
        <v>1266</v>
      </c>
      <c r="L400" s="32" t="s">
        <v>223</v>
      </c>
      <c r="M400" s="32" t="s">
        <v>367</v>
      </c>
      <c r="N400" s="32" t="s">
        <v>225</v>
      </c>
      <c r="O400" s="33">
        <v>505475357.53</v>
      </c>
      <c r="P400" s="33">
        <v>0</v>
      </c>
      <c r="Q400" s="33">
        <v>37556033.02</v>
      </c>
      <c r="R400" s="33">
        <v>79894855.16</v>
      </c>
      <c r="S400" s="34" t="s">
        <v>1909</v>
      </c>
      <c r="T400" s="33">
        <v>463136535.39</v>
      </c>
      <c r="U400" s="32" t="s">
        <v>645</v>
      </c>
      <c r="V400" s="32" t="s">
        <v>1910</v>
      </c>
      <c r="W400" s="30">
        <f>IF(OR(LEFT(I400)="7",LEFT(I400,1)="8"),VALUE(RIGHT(I400,3)),VALUE(RIGHT(I400,4)))</f>
        <v>1590</v>
      </c>
      <c r="X400" s="35"/>
    </row>
    <row r="401" spans="1:23" s="61" customFormat="1" ht="12" outlineLevel="3">
      <c r="A401" s="42"/>
      <c r="B401" s="83" t="s">
        <v>1247</v>
      </c>
      <c r="C401" s="84"/>
      <c r="D401" s="84"/>
      <c r="E401" s="43">
        <f>SUBTOTAL(9,E404)</f>
        <v>1</v>
      </c>
      <c r="F401" s="44"/>
      <c r="G401" s="44"/>
      <c r="H401" s="44"/>
      <c r="I401" s="45"/>
      <c r="J401" s="44"/>
      <c r="K401" s="44"/>
      <c r="L401" s="44"/>
      <c r="M401" s="44"/>
      <c r="N401" s="44"/>
      <c r="O401" s="46"/>
      <c r="P401" s="47"/>
      <c r="Q401" s="47"/>
      <c r="R401" s="47"/>
      <c r="S401" s="66"/>
      <c r="T401" s="47"/>
      <c r="U401" s="44"/>
      <c r="V401" s="48"/>
      <c r="W401" s="60"/>
    </row>
    <row r="402" spans="1:23" s="59" customFormat="1" ht="12" outlineLevel="1">
      <c r="A402" s="57"/>
      <c r="B402" s="85" t="s">
        <v>651</v>
      </c>
      <c r="C402" s="86" t="s">
        <v>649</v>
      </c>
      <c r="D402" s="86"/>
      <c r="E402" s="37">
        <f>SUBTOTAL(9,E403:E404)</f>
        <v>1</v>
      </c>
      <c r="F402" s="38"/>
      <c r="G402" s="38"/>
      <c r="H402" s="38"/>
      <c r="I402" s="39"/>
      <c r="J402" s="38"/>
      <c r="K402" s="38"/>
      <c r="L402" s="38"/>
      <c r="M402" s="38"/>
      <c r="N402" s="38"/>
      <c r="O402" s="40"/>
      <c r="P402" s="40"/>
      <c r="Q402" s="40"/>
      <c r="R402" s="40"/>
      <c r="S402" s="71"/>
      <c r="T402" s="40"/>
      <c r="U402" s="38"/>
      <c r="V402" s="41"/>
      <c r="W402" s="58"/>
    </row>
    <row r="403" spans="1:23" s="56" customFormat="1" ht="12" outlineLevel="2">
      <c r="A403" s="54"/>
      <c r="B403" s="87" t="s">
        <v>263</v>
      </c>
      <c r="C403" s="88"/>
      <c r="D403" s="88"/>
      <c r="E403" s="49">
        <f>SUBTOTAL(9,E404)</f>
        <v>1</v>
      </c>
      <c r="F403" s="50"/>
      <c r="G403" s="50"/>
      <c r="H403" s="50"/>
      <c r="I403" s="51"/>
      <c r="J403" s="50"/>
      <c r="K403" s="50"/>
      <c r="L403" s="50"/>
      <c r="M403" s="50"/>
      <c r="N403" s="50"/>
      <c r="O403" s="52"/>
      <c r="P403" s="52"/>
      <c r="Q403" s="52"/>
      <c r="R403" s="52"/>
      <c r="S403" s="72"/>
      <c r="T403" s="52"/>
      <c r="U403" s="50"/>
      <c r="V403" s="53"/>
      <c r="W403" s="55"/>
    </row>
    <row r="404" spans="1:24" s="36" customFormat="1" ht="234.75" customHeight="1">
      <c r="A404" s="26">
        <v>46</v>
      </c>
      <c r="B404" s="27" t="s">
        <v>1247</v>
      </c>
      <c r="C404" s="27" t="s">
        <v>98</v>
      </c>
      <c r="D404" s="27" t="s">
        <v>188</v>
      </c>
      <c r="E404" s="28">
        <v>1</v>
      </c>
      <c r="F404" s="29">
        <v>300</v>
      </c>
      <c r="G404" s="30" t="s">
        <v>638</v>
      </c>
      <c r="H404" s="30" t="s">
        <v>271</v>
      </c>
      <c r="I404" s="31">
        <v>20164630001589</v>
      </c>
      <c r="J404" s="32" t="s">
        <v>1267</v>
      </c>
      <c r="K404" s="32" t="s">
        <v>1268</v>
      </c>
      <c r="L404" s="32" t="s">
        <v>223</v>
      </c>
      <c r="M404" s="32" t="s">
        <v>367</v>
      </c>
      <c r="N404" s="32" t="s">
        <v>225</v>
      </c>
      <c r="O404" s="33">
        <v>691517619.17</v>
      </c>
      <c r="P404" s="33">
        <v>218929.16</v>
      </c>
      <c r="Q404" s="33">
        <v>43943088.46</v>
      </c>
      <c r="R404" s="33">
        <v>292377056.57</v>
      </c>
      <c r="S404" s="34" t="s">
        <v>1598</v>
      </c>
      <c r="T404" s="33">
        <v>443302580.22</v>
      </c>
      <c r="U404" s="32" t="s">
        <v>645</v>
      </c>
      <c r="V404" s="32" t="s">
        <v>1269</v>
      </c>
      <c r="W404" s="30">
        <f>IF(OR(LEFT(I404)="7",LEFT(I404,1)="8"),VALUE(RIGHT(I404,3)),VALUE(RIGHT(I404,4)))</f>
        <v>1589</v>
      </c>
      <c r="X404" s="35"/>
    </row>
    <row r="405" spans="1:23" s="61" customFormat="1" ht="12" outlineLevel="3">
      <c r="A405" s="42"/>
      <c r="B405" s="83" t="s">
        <v>1248</v>
      </c>
      <c r="C405" s="84"/>
      <c r="D405" s="84"/>
      <c r="E405" s="43">
        <f>SUBTOTAL(9,E408)</f>
        <v>1</v>
      </c>
      <c r="F405" s="44"/>
      <c r="G405" s="44"/>
      <c r="H405" s="44"/>
      <c r="I405" s="45"/>
      <c r="J405" s="44"/>
      <c r="K405" s="44"/>
      <c r="L405" s="44"/>
      <c r="M405" s="44"/>
      <c r="N405" s="44"/>
      <c r="O405" s="46"/>
      <c r="P405" s="47"/>
      <c r="Q405" s="47"/>
      <c r="R405" s="47"/>
      <c r="S405" s="66"/>
      <c r="T405" s="47"/>
      <c r="U405" s="44"/>
      <c r="V405" s="48"/>
      <c r="W405" s="60"/>
    </row>
    <row r="406" spans="1:23" s="59" customFormat="1" ht="12" outlineLevel="1">
      <c r="A406" s="57"/>
      <c r="B406" s="85" t="s">
        <v>651</v>
      </c>
      <c r="C406" s="86" t="s">
        <v>649</v>
      </c>
      <c r="D406" s="86"/>
      <c r="E406" s="37">
        <f>SUBTOTAL(9,E407:E408)</f>
        <v>1</v>
      </c>
      <c r="F406" s="38"/>
      <c r="G406" s="38"/>
      <c r="H406" s="38"/>
      <c r="I406" s="39"/>
      <c r="J406" s="38"/>
      <c r="K406" s="38"/>
      <c r="L406" s="38"/>
      <c r="M406" s="38"/>
      <c r="N406" s="38"/>
      <c r="O406" s="40"/>
      <c r="P406" s="40"/>
      <c r="Q406" s="40"/>
      <c r="R406" s="40"/>
      <c r="S406" s="71"/>
      <c r="T406" s="40"/>
      <c r="U406" s="38"/>
      <c r="V406" s="41"/>
      <c r="W406" s="58"/>
    </row>
    <row r="407" spans="1:23" s="56" customFormat="1" ht="12" outlineLevel="2">
      <c r="A407" s="54"/>
      <c r="B407" s="87" t="s">
        <v>263</v>
      </c>
      <c r="C407" s="88"/>
      <c r="D407" s="88"/>
      <c r="E407" s="49">
        <f>SUBTOTAL(9,E408)</f>
        <v>1</v>
      </c>
      <c r="F407" s="50"/>
      <c r="G407" s="50"/>
      <c r="H407" s="50"/>
      <c r="I407" s="51"/>
      <c r="J407" s="50"/>
      <c r="K407" s="50"/>
      <c r="L407" s="50"/>
      <c r="M407" s="50"/>
      <c r="N407" s="50"/>
      <c r="O407" s="52"/>
      <c r="P407" s="52"/>
      <c r="Q407" s="52"/>
      <c r="R407" s="52"/>
      <c r="S407" s="72"/>
      <c r="T407" s="52"/>
      <c r="U407" s="50"/>
      <c r="V407" s="53"/>
      <c r="W407" s="55"/>
    </row>
    <row r="408" spans="1:24" s="36" customFormat="1" ht="309.75" customHeight="1">
      <c r="A408" s="26">
        <v>47</v>
      </c>
      <c r="B408" s="27" t="s">
        <v>1248</v>
      </c>
      <c r="C408" s="27" t="s">
        <v>98</v>
      </c>
      <c r="D408" s="27" t="s">
        <v>188</v>
      </c>
      <c r="E408" s="28">
        <v>1</v>
      </c>
      <c r="F408" s="29" t="s">
        <v>1137</v>
      </c>
      <c r="G408" s="30" t="s">
        <v>1138</v>
      </c>
      <c r="H408" s="30" t="s">
        <v>1138</v>
      </c>
      <c r="I408" s="31" t="s">
        <v>1139</v>
      </c>
      <c r="J408" s="32" t="s">
        <v>1140</v>
      </c>
      <c r="K408" s="32" t="s">
        <v>1141</v>
      </c>
      <c r="L408" s="32" t="s">
        <v>223</v>
      </c>
      <c r="M408" s="32" t="s">
        <v>627</v>
      </c>
      <c r="N408" s="32" t="s">
        <v>637</v>
      </c>
      <c r="O408" s="33">
        <v>1508823481.55</v>
      </c>
      <c r="P408" s="33">
        <v>23962745</v>
      </c>
      <c r="Q408" s="33">
        <v>268563335.19</v>
      </c>
      <c r="R408" s="33">
        <v>1004870468.32</v>
      </c>
      <c r="S408" s="34" t="s">
        <v>1911</v>
      </c>
      <c r="T408" s="33">
        <v>796479093.42</v>
      </c>
      <c r="U408" s="32" t="s">
        <v>226</v>
      </c>
      <c r="V408" s="32" t="s">
        <v>1912</v>
      </c>
      <c r="W408" s="30">
        <f>IF(OR(LEFT(I408)="7",LEFT(I408,1)="8"),VALUE(RIGHT(I408,3)),VALUE(RIGHT(I408,4)))</f>
        <v>1584</v>
      </c>
      <c r="X408" s="35"/>
    </row>
    <row r="409" spans="1:23" s="61" customFormat="1" ht="12" outlineLevel="3">
      <c r="A409" s="42"/>
      <c r="B409" s="83" t="s">
        <v>1300</v>
      </c>
      <c r="C409" s="84"/>
      <c r="D409" s="84"/>
      <c r="E409" s="43">
        <f>SUBTOTAL(9,E412:E430)</f>
        <v>14</v>
      </c>
      <c r="F409" s="44"/>
      <c r="G409" s="44"/>
      <c r="H409" s="44"/>
      <c r="I409" s="45"/>
      <c r="J409" s="44"/>
      <c r="K409" s="44"/>
      <c r="L409" s="44"/>
      <c r="M409" s="44"/>
      <c r="N409" s="44"/>
      <c r="O409" s="46"/>
      <c r="P409" s="47"/>
      <c r="Q409" s="47"/>
      <c r="R409" s="47"/>
      <c r="S409" s="66"/>
      <c r="T409" s="47"/>
      <c r="U409" s="44"/>
      <c r="V409" s="48"/>
      <c r="W409" s="60"/>
    </row>
    <row r="410" spans="1:23" s="59" customFormat="1" ht="12" outlineLevel="1">
      <c r="A410" s="57"/>
      <c r="B410" s="85" t="s">
        <v>651</v>
      </c>
      <c r="C410" s="86"/>
      <c r="D410" s="86"/>
      <c r="E410" s="37">
        <f>SUBTOTAL(9,E411:E424)</f>
        <v>11</v>
      </c>
      <c r="F410" s="38"/>
      <c r="G410" s="38"/>
      <c r="H410" s="38"/>
      <c r="I410" s="39"/>
      <c r="J410" s="38"/>
      <c r="K410" s="38"/>
      <c r="L410" s="38"/>
      <c r="M410" s="38"/>
      <c r="N410" s="38"/>
      <c r="O410" s="40"/>
      <c r="P410" s="40"/>
      <c r="Q410" s="40"/>
      <c r="R410" s="40"/>
      <c r="S410" s="71"/>
      <c r="T410" s="40"/>
      <c r="U410" s="38"/>
      <c r="V410" s="41"/>
      <c r="W410" s="58"/>
    </row>
    <row r="411" spans="1:23" s="56" customFormat="1" ht="12" outlineLevel="2">
      <c r="A411" s="54"/>
      <c r="B411" s="87" t="s">
        <v>854</v>
      </c>
      <c r="C411" s="88"/>
      <c r="D411" s="88"/>
      <c r="E411" s="49">
        <f>SUBTOTAL(9,E412:E418)</f>
        <v>7</v>
      </c>
      <c r="F411" s="50"/>
      <c r="G411" s="50"/>
      <c r="H411" s="50"/>
      <c r="I411" s="51"/>
      <c r="J411" s="50"/>
      <c r="K411" s="50"/>
      <c r="L411" s="50"/>
      <c r="M411" s="50"/>
      <c r="N411" s="50"/>
      <c r="O411" s="52"/>
      <c r="P411" s="52"/>
      <c r="Q411" s="52"/>
      <c r="R411" s="52"/>
      <c r="S411" s="72"/>
      <c r="T411" s="52"/>
      <c r="U411" s="50"/>
      <c r="V411" s="53"/>
      <c r="W411" s="55"/>
    </row>
    <row r="412" spans="1:24" s="36" customFormat="1" ht="239.25" customHeight="1">
      <c r="A412" s="26">
        <v>48</v>
      </c>
      <c r="B412" s="27" t="s">
        <v>1300</v>
      </c>
      <c r="C412" s="27" t="s">
        <v>98</v>
      </c>
      <c r="D412" s="27" t="s">
        <v>188</v>
      </c>
      <c r="E412" s="28">
        <v>1</v>
      </c>
      <c r="F412" s="29">
        <v>210</v>
      </c>
      <c r="G412" s="30" t="s">
        <v>1301</v>
      </c>
      <c r="H412" s="30" t="s">
        <v>489</v>
      </c>
      <c r="I412" s="31" t="s">
        <v>475</v>
      </c>
      <c r="J412" s="32" t="s">
        <v>476</v>
      </c>
      <c r="K412" s="32" t="s">
        <v>783</v>
      </c>
      <c r="L412" s="32" t="s">
        <v>223</v>
      </c>
      <c r="M412" s="32" t="s">
        <v>644</v>
      </c>
      <c r="N412" s="32" t="s">
        <v>225</v>
      </c>
      <c r="O412" s="33">
        <v>45945909.11</v>
      </c>
      <c r="P412" s="33">
        <v>0</v>
      </c>
      <c r="Q412" s="33">
        <v>3388910.74</v>
      </c>
      <c r="R412" s="33">
        <v>281202.58</v>
      </c>
      <c r="S412" s="34" t="s">
        <v>1913</v>
      </c>
      <c r="T412" s="33">
        <v>45200847.4</v>
      </c>
      <c r="U412" s="32" t="s">
        <v>645</v>
      </c>
      <c r="V412" s="32" t="s">
        <v>1914</v>
      </c>
      <c r="W412" s="30">
        <f aca="true" t="shared" si="10" ref="W412:W418">IF(OR(LEFT(I412)="7",LEFT(I412,1)="8"),VALUE(RIGHT(I412,3)),VALUE(RIGHT(I412,4)))</f>
        <v>46</v>
      </c>
      <c r="X412" s="35"/>
    </row>
    <row r="413" spans="1:24" s="36" customFormat="1" ht="177.75" customHeight="1">
      <c r="A413" s="26">
        <v>48</v>
      </c>
      <c r="B413" s="27" t="s">
        <v>1300</v>
      </c>
      <c r="C413" s="27" t="s">
        <v>98</v>
      </c>
      <c r="D413" s="27" t="s">
        <v>188</v>
      </c>
      <c r="E413" s="28">
        <v>1</v>
      </c>
      <c r="F413" s="29">
        <v>410</v>
      </c>
      <c r="G413" s="30" t="s">
        <v>591</v>
      </c>
      <c r="H413" s="30" t="s">
        <v>489</v>
      </c>
      <c r="I413" s="31" t="s">
        <v>438</v>
      </c>
      <c r="J413" s="32" t="s">
        <v>439</v>
      </c>
      <c r="K413" s="32" t="s">
        <v>440</v>
      </c>
      <c r="L413" s="32" t="s">
        <v>501</v>
      </c>
      <c r="M413" s="32" t="s">
        <v>474</v>
      </c>
      <c r="N413" s="32" t="s">
        <v>225</v>
      </c>
      <c r="O413" s="33">
        <v>0</v>
      </c>
      <c r="P413" s="33">
        <v>0</v>
      </c>
      <c r="Q413" s="33">
        <v>0</v>
      </c>
      <c r="R413" s="33">
        <v>0</v>
      </c>
      <c r="S413" s="34" t="s">
        <v>1915</v>
      </c>
      <c r="T413" s="33">
        <v>0</v>
      </c>
      <c r="U413" s="32" t="s">
        <v>645</v>
      </c>
      <c r="V413" s="32" t="s">
        <v>1916</v>
      </c>
      <c r="W413" s="30">
        <f t="shared" si="10"/>
        <v>24</v>
      </c>
      <c r="X413" s="35"/>
    </row>
    <row r="414" spans="1:24" s="36" customFormat="1" ht="147.75" customHeight="1">
      <c r="A414" s="26">
        <v>48</v>
      </c>
      <c r="B414" s="27" t="s">
        <v>1300</v>
      </c>
      <c r="C414" s="27" t="s">
        <v>98</v>
      </c>
      <c r="D414" s="27" t="s">
        <v>188</v>
      </c>
      <c r="E414" s="28">
        <v>1</v>
      </c>
      <c r="F414" s="29">
        <v>410</v>
      </c>
      <c r="G414" s="30" t="s">
        <v>591</v>
      </c>
      <c r="H414" s="30" t="s">
        <v>489</v>
      </c>
      <c r="I414" s="31" t="s">
        <v>471</v>
      </c>
      <c r="J414" s="32" t="s">
        <v>472</v>
      </c>
      <c r="K414" s="32" t="s">
        <v>473</v>
      </c>
      <c r="L414" s="32" t="s">
        <v>501</v>
      </c>
      <c r="M414" s="32" t="s">
        <v>474</v>
      </c>
      <c r="N414" s="32" t="s">
        <v>225</v>
      </c>
      <c r="O414" s="33">
        <v>0</v>
      </c>
      <c r="P414" s="33">
        <v>0</v>
      </c>
      <c r="Q414" s="33">
        <v>0</v>
      </c>
      <c r="R414" s="33">
        <v>0</v>
      </c>
      <c r="S414" s="34" t="s">
        <v>1917</v>
      </c>
      <c r="T414" s="33">
        <v>16447355</v>
      </c>
      <c r="U414" s="32" t="s">
        <v>645</v>
      </c>
      <c r="V414" s="32" t="s">
        <v>1918</v>
      </c>
      <c r="W414" s="30">
        <f t="shared" si="10"/>
        <v>717</v>
      </c>
      <c r="X414" s="35"/>
    </row>
    <row r="415" spans="1:24" s="36" customFormat="1" ht="186" customHeight="1">
      <c r="A415" s="26">
        <v>48</v>
      </c>
      <c r="B415" s="27" t="s">
        <v>1300</v>
      </c>
      <c r="C415" s="27" t="s">
        <v>98</v>
      </c>
      <c r="D415" s="27" t="s">
        <v>188</v>
      </c>
      <c r="E415" s="28">
        <v>1</v>
      </c>
      <c r="F415" s="29" t="s">
        <v>540</v>
      </c>
      <c r="G415" s="30" t="s">
        <v>234</v>
      </c>
      <c r="H415" s="30" t="s">
        <v>489</v>
      </c>
      <c r="I415" s="31" t="s">
        <v>508</v>
      </c>
      <c r="J415" s="32" t="s">
        <v>509</v>
      </c>
      <c r="K415" s="32" t="s">
        <v>888</v>
      </c>
      <c r="L415" s="32" t="s">
        <v>223</v>
      </c>
      <c r="M415" s="32" t="s">
        <v>367</v>
      </c>
      <c r="N415" s="32" t="s">
        <v>225</v>
      </c>
      <c r="O415" s="33">
        <v>416495472.01</v>
      </c>
      <c r="P415" s="33">
        <v>0</v>
      </c>
      <c r="Q415" s="33">
        <v>23620108.62</v>
      </c>
      <c r="R415" s="33">
        <v>111544867.67</v>
      </c>
      <c r="S415" s="34" t="s">
        <v>1919</v>
      </c>
      <c r="T415" s="33">
        <v>627339013.35</v>
      </c>
      <c r="U415" s="32" t="s">
        <v>645</v>
      </c>
      <c r="V415" s="32" t="s">
        <v>1599</v>
      </c>
      <c r="W415" s="30">
        <f t="shared" si="10"/>
        <v>1513</v>
      </c>
      <c r="X415" s="35"/>
    </row>
    <row r="416" spans="1:24" s="36" customFormat="1" ht="163.5" customHeight="1">
      <c r="A416" s="26">
        <v>48</v>
      </c>
      <c r="B416" s="27" t="s">
        <v>1300</v>
      </c>
      <c r="C416" s="27" t="s">
        <v>98</v>
      </c>
      <c r="D416" s="27" t="s">
        <v>188</v>
      </c>
      <c r="E416" s="28">
        <v>1</v>
      </c>
      <c r="F416" s="29" t="s">
        <v>342</v>
      </c>
      <c r="G416" s="30" t="s">
        <v>1323</v>
      </c>
      <c r="H416" s="30" t="s">
        <v>1302</v>
      </c>
      <c r="I416" s="31" t="s">
        <v>343</v>
      </c>
      <c r="J416" s="32" t="s">
        <v>344</v>
      </c>
      <c r="K416" s="32" t="s">
        <v>345</v>
      </c>
      <c r="L416" s="32" t="s">
        <v>668</v>
      </c>
      <c r="M416" s="32" t="s">
        <v>376</v>
      </c>
      <c r="N416" s="32" t="s">
        <v>753</v>
      </c>
      <c r="O416" s="33">
        <v>1774508</v>
      </c>
      <c r="P416" s="33">
        <v>0</v>
      </c>
      <c r="Q416" s="33">
        <v>102179</v>
      </c>
      <c r="R416" s="33">
        <v>431088</v>
      </c>
      <c r="S416" s="34" t="s">
        <v>1920</v>
      </c>
      <c r="T416" s="33">
        <v>1445599</v>
      </c>
      <c r="U416" s="32" t="s">
        <v>645</v>
      </c>
      <c r="V416" s="32" t="s">
        <v>1095</v>
      </c>
      <c r="W416" s="30">
        <f t="shared" si="10"/>
        <v>1401</v>
      </c>
      <c r="X416" s="35"/>
    </row>
    <row r="417" spans="1:24" s="36" customFormat="1" ht="200.25" customHeight="1">
      <c r="A417" s="26">
        <v>48</v>
      </c>
      <c r="B417" s="27" t="s">
        <v>1300</v>
      </c>
      <c r="C417" s="27" t="s">
        <v>98</v>
      </c>
      <c r="D417" s="27" t="s">
        <v>188</v>
      </c>
      <c r="E417" s="28">
        <v>1</v>
      </c>
      <c r="F417" s="29" t="s">
        <v>411</v>
      </c>
      <c r="G417" s="30" t="s">
        <v>412</v>
      </c>
      <c r="H417" s="30" t="s">
        <v>412</v>
      </c>
      <c r="I417" s="31" t="s">
        <v>1272</v>
      </c>
      <c r="J417" s="32" t="s">
        <v>1273</v>
      </c>
      <c r="K417" s="32" t="s">
        <v>1274</v>
      </c>
      <c r="L417" s="32" t="s">
        <v>223</v>
      </c>
      <c r="M417" s="32" t="s">
        <v>224</v>
      </c>
      <c r="N417" s="32" t="s">
        <v>225</v>
      </c>
      <c r="O417" s="33">
        <v>237770265.78</v>
      </c>
      <c r="P417" s="33">
        <v>41071298.83</v>
      </c>
      <c r="Q417" s="33">
        <v>18808162.35</v>
      </c>
      <c r="R417" s="33">
        <v>64162705.71</v>
      </c>
      <c r="S417" s="34" t="s">
        <v>1600</v>
      </c>
      <c r="T417" s="33">
        <v>233487021.25</v>
      </c>
      <c r="U417" s="32" t="s">
        <v>226</v>
      </c>
      <c r="V417" s="32" t="s">
        <v>1921</v>
      </c>
      <c r="W417" s="30">
        <f t="shared" si="10"/>
        <v>885</v>
      </c>
      <c r="X417" s="35"/>
    </row>
    <row r="418" spans="1:24" s="36" customFormat="1" ht="210" customHeight="1">
      <c r="A418" s="26">
        <v>48</v>
      </c>
      <c r="B418" s="27" t="s">
        <v>1300</v>
      </c>
      <c r="C418" s="27" t="s">
        <v>98</v>
      </c>
      <c r="D418" s="27" t="s">
        <v>188</v>
      </c>
      <c r="E418" s="28">
        <v>1</v>
      </c>
      <c r="F418" s="29" t="s">
        <v>411</v>
      </c>
      <c r="G418" s="30" t="s">
        <v>412</v>
      </c>
      <c r="H418" s="30" t="s">
        <v>412</v>
      </c>
      <c r="I418" s="31" t="s">
        <v>714</v>
      </c>
      <c r="J418" s="32" t="s">
        <v>455</v>
      </c>
      <c r="K418" s="32" t="s">
        <v>362</v>
      </c>
      <c r="L418" s="32" t="s">
        <v>223</v>
      </c>
      <c r="M418" s="32" t="s">
        <v>224</v>
      </c>
      <c r="N418" s="32" t="s">
        <v>225</v>
      </c>
      <c r="O418" s="33">
        <v>295444544</v>
      </c>
      <c r="P418" s="33">
        <v>30245828.17</v>
      </c>
      <c r="Q418" s="33">
        <v>21817572</v>
      </c>
      <c r="R418" s="33">
        <v>19784033</v>
      </c>
      <c r="S418" s="34" t="s">
        <v>1922</v>
      </c>
      <c r="T418" s="33">
        <v>327723911.17</v>
      </c>
      <c r="U418" s="32" t="s">
        <v>226</v>
      </c>
      <c r="V418" s="32" t="s">
        <v>1923</v>
      </c>
      <c r="W418" s="30">
        <f t="shared" si="10"/>
        <v>1219</v>
      </c>
      <c r="X418" s="35"/>
    </row>
    <row r="419" spans="1:23" s="21" customFormat="1" ht="12" outlineLevel="2">
      <c r="A419" s="14"/>
      <c r="B419" s="92" t="s">
        <v>1097</v>
      </c>
      <c r="C419" s="93"/>
      <c r="D419" s="93"/>
      <c r="E419" s="15">
        <f>SUBTOTAL(9,E420:E421)</f>
        <v>2</v>
      </c>
      <c r="F419" s="16"/>
      <c r="G419" s="16"/>
      <c r="H419" s="16"/>
      <c r="I419" s="17"/>
      <c r="J419" s="16"/>
      <c r="K419" s="16"/>
      <c r="L419" s="16"/>
      <c r="M419" s="16"/>
      <c r="N419" s="16"/>
      <c r="O419" s="18"/>
      <c r="P419" s="18"/>
      <c r="Q419" s="18"/>
      <c r="R419" s="18"/>
      <c r="S419" s="76"/>
      <c r="T419" s="18"/>
      <c r="U419" s="16"/>
      <c r="V419" s="19"/>
      <c r="W419" s="20"/>
    </row>
    <row r="420" spans="1:24" s="36" customFormat="1" ht="184.5" customHeight="1">
      <c r="A420" s="26">
        <v>48</v>
      </c>
      <c r="B420" s="27" t="s">
        <v>1300</v>
      </c>
      <c r="C420" s="27" t="s">
        <v>98</v>
      </c>
      <c r="D420" s="27" t="s">
        <v>499</v>
      </c>
      <c r="E420" s="28">
        <v>1</v>
      </c>
      <c r="F420" s="29">
        <v>340</v>
      </c>
      <c r="G420" s="30" t="s">
        <v>1303</v>
      </c>
      <c r="H420" s="30" t="s">
        <v>842</v>
      </c>
      <c r="I420" s="31" t="s">
        <v>843</v>
      </c>
      <c r="J420" s="32" t="s">
        <v>844</v>
      </c>
      <c r="K420" s="32" t="s">
        <v>660</v>
      </c>
      <c r="L420" s="32" t="s">
        <v>668</v>
      </c>
      <c r="M420" s="32" t="s">
        <v>661</v>
      </c>
      <c r="N420" s="32" t="s">
        <v>225</v>
      </c>
      <c r="O420" s="33">
        <v>46263.87</v>
      </c>
      <c r="P420" s="33">
        <v>4000000</v>
      </c>
      <c r="Q420" s="33">
        <v>78041.77</v>
      </c>
      <c r="R420" s="33">
        <v>4092929.3</v>
      </c>
      <c r="S420" s="34" t="s">
        <v>1924</v>
      </c>
      <c r="T420" s="33">
        <v>19601314.5</v>
      </c>
      <c r="U420" s="32" t="s">
        <v>645</v>
      </c>
      <c r="V420" s="32" t="s">
        <v>1925</v>
      </c>
      <c r="W420" s="30">
        <f>IF(OR(LEFT(I420)="7",LEFT(I420,1)="8"),VALUE(RIGHT(I420,3)),VALUE(RIGHT(I420,4)))</f>
        <v>1467</v>
      </c>
      <c r="X420" s="35"/>
    </row>
    <row r="421" spans="1:24" s="36" customFormat="1" ht="129" customHeight="1">
      <c r="A421" s="26">
        <v>48</v>
      </c>
      <c r="B421" s="27" t="s">
        <v>1300</v>
      </c>
      <c r="C421" s="27" t="s">
        <v>98</v>
      </c>
      <c r="D421" s="27" t="s">
        <v>499</v>
      </c>
      <c r="E421" s="28">
        <v>1</v>
      </c>
      <c r="F421" s="29" t="s">
        <v>540</v>
      </c>
      <c r="G421" s="30" t="s">
        <v>234</v>
      </c>
      <c r="H421" s="30" t="s">
        <v>1304</v>
      </c>
      <c r="I421" s="31" t="s">
        <v>235</v>
      </c>
      <c r="J421" s="32" t="s">
        <v>1305</v>
      </c>
      <c r="K421" s="32" t="s">
        <v>236</v>
      </c>
      <c r="L421" s="32" t="s">
        <v>668</v>
      </c>
      <c r="M421" s="32" t="s">
        <v>610</v>
      </c>
      <c r="N421" s="32" t="s">
        <v>225</v>
      </c>
      <c r="O421" s="33">
        <v>0</v>
      </c>
      <c r="P421" s="33">
        <v>0</v>
      </c>
      <c r="Q421" s="33">
        <v>0</v>
      </c>
      <c r="R421" s="33">
        <v>0</v>
      </c>
      <c r="S421" s="34" t="s">
        <v>1452</v>
      </c>
      <c r="T421" s="33">
        <v>0</v>
      </c>
      <c r="U421" s="32" t="s">
        <v>645</v>
      </c>
      <c r="V421" s="32" t="s">
        <v>1349</v>
      </c>
      <c r="W421" s="30">
        <f>IF(OR(LEFT(I421)="7",LEFT(I421,1)="8"),VALUE(RIGHT(I421,3)),VALUE(RIGHT(I421,4)))</f>
        <v>1132</v>
      </c>
      <c r="X421" s="35"/>
    </row>
    <row r="422" spans="1:23" s="56" customFormat="1" ht="12" outlineLevel="2">
      <c r="A422" s="54"/>
      <c r="B422" s="87" t="s">
        <v>17</v>
      </c>
      <c r="C422" s="88"/>
      <c r="D422" s="88"/>
      <c r="E422" s="49">
        <f>SUBTOTAL(9,E423:E424)</f>
        <v>2</v>
      </c>
      <c r="F422" s="50"/>
      <c r="G422" s="50"/>
      <c r="H422" s="50"/>
      <c r="I422" s="51"/>
      <c r="J422" s="50"/>
      <c r="K422" s="50"/>
      <c r="L422" s="50"/>
      <c r="M422" s="50"/>
      <c r="N422" s="50"/>
      <c r="O422" s="52"/>
      <c r="P422" s="52"/>
      <c r="Q422" s="52"/>
      <c r="R422" s="52"/>
      <c r="S422" s="72"/>
      <c r="T422" s="52"/>
      <c r="U422" s="50"/>
      <c r="V422" s="53"/>
      <c r="W422" s="55"/>
    </row>
    <row r="423" spans="1:24" s="36" customFormat="1" ht="142.5" customHeight="1">
      <c r="A423" s="26">
        <v>48</v>
      </c>
      <c r="B423" s="27" t="s">
        <v>1300</v>
      </c>
      <c r="C423" s="27" t="s">
        <v>98</v>
      </c>
      <c r="D423" s="27" t="s">
        <v>754</v>
      </c>
      <c r="E423" s="28">
        <v>1</v>
      </c>
      <c r="F423" s="29" t="s">
        <v>540</v>
      </c>
      <c r="G423" s="30" t="s">
        <v>234</v>
      </c>
      <c r="H423" s="30" t="s">
        <v>115</v>
      </c>
      <c r="I423" s="31" t="s">
        <v>116</v>
      </c>
      <c r="J423" s="32" t="s">
        <v>1306</v>
      </c>
      <c r="K423" s="32" t="s">
        <v>711</v>
      </c>
      <c r="L423" s="32" t="s">
        <v>668</v>
      </c>
      <c r="M423" s="32" t="s">
        <v>610</v>
      </c>
      <c r="N423" s="32" t="s">
        <v>225</v>
      </c>
      <c r="O423" s="33">
        <v>0</v>
      </c>
      <c r="P423" s="33">
        <v>0</v>
      </c>
      <c r="Q423" s="33">
        <v>0</v>
      </c>
      <c r="R423" s="33">
        <v>0</v>
      </c>
      <c r="S423" s="34" t="s">
        <v>1454</v>
      </c>
      <c r="T423" s="33">
        <v>0</v>
      </c>
      <c r="U423" s="32" t="s">
        <v>645</v>
      </c>
      <c r="V423" s="32" t="s">
        <v>960</v>
      </c>
      <c r="W423" s="30">
        <f>IF(OR(LEFT(I423)="7",LEFT(I423,1)="8"),VALUE(RIGHT(I423,3)),VALUE(RIGHT(I423,4)))</f>
        <v>339</v>
      </c>
      <c r="X423" s="35"/>
    </row>
    <row r="424" spans="1:24" s="36" customFormat="1" ht="139.5" customHeight="1">
      <c r="A424" s="26">
        <v>48</v>
      </c>
      <c r="B424" s="27" t="s">
        <v>1300</v>
      </c>
      <c r="C424" s="27" t="s">
        <v>98</v>
      </c>
      <c r="D424" s="27" t="s">
        <v>754</v>
      </c>
      <c r="E424" s="28">
        <v>1</v>
      </c>
      <c r="F424" s="29" t="s">
        <v>540</v>
      </c>
      <c r="G424" s="30" t="s">
        <v>234</v>
      </c>
      <c r="H424" s="30" t="s">
        <v>612</v>
      </c>
      <c r="I424" s="31" t="s">
        <v>613</v>
      </c>
      <c r="J424" s="32" t="s">
        <v>1307</v>
      </c>
      <c r="K424" s="32" t="s">
        <v>65</v>
      </c>
      <c r="L424" s="32" t="s">
        <v>668</v>
      </c>
      <c r="M424" s="32" t="s">
        <v>610</v>
      </c>
      <c r="N424" s="32" t="s">
        <v>225</v>
      </c>
      <c r="O424" s="33">
        <v>0</v>
      </c>
      <c r="P424" s="33">
        <v>0</v>
      </c>
      <c r="Q424" s="33">
        <v>0</v>
      </c>
      <c r="R424" s="33">
        <v>0</v>
      </c>
      <c r="S424" s="34" t="s">
        <v>1453</v>
      </c>
      <c r="T424" s="33">
        <v>0</v>
      </c>
      <c r="U424" s="32" t="s">
        <v>645</v>
      </c>
      <c r="V424" s="32" t="s">
        <v>1350</v>
      </c>
      <c r="W424" s="30">
        <f>IF(OR(LEFT(I424)="7",LEFT(I424,1)="8"),VALUE(RIGHT(I424,3)),VALUE(RIGHT(I424,4)))</f>
        <v>1328</v>
      </c>
      <c r="X424" s="35"/>
    </row>
    <row r="425" spans="1:23" s="59" customFormat="1" ht="12" outlineLevel="1">
      <c r="A425" s="57"/>
      <c r="B425" s="85" t="s">
        <v>162</v>
      </c>
      <c r="C425" s="86"/>
      <c r="D425" s="86"/>
      <c r="E425" s="37">
        <f>SUBTOTAL(9,E426:E430)</f>
        <v>3</v>
      </c>
      <c r="F425" s="38"/>
      <c r="G425" s="38"/>
      <c r="H425" s="38"/>
      <c r="I425" s="39"/>
      <c r="J425" s="38"/>
      <c r="K425" s="38"/>
      <c r="L425" s="38"/>
      <c r="M425" s="38"/>
      <c r="N425" s="38"/>
      <c r="O425" s="40"/>
      <c r="P425" s="40"/>
      <c r="Q425" s="40"/>
      <c r="R425" s="40"/>
      <c r="S425" s="71"/>
      <c r="T425" s="40"/>
      <c r="U425" s="38"/>
      <c r="V425" s="41"/>
      <c r="W425" s="58"/>
    </row>
    <row r="426" spans="1:23" s="56" customFormat="1" ht="12" outlineLevel="2">
      <c r="A426" s="54"/>
      <c r="B426" s="87" t="s">
        <v>854</v>
      </c>
      <c r="C426" s="88"/>
      <c r="D426" s="88"/>
      <c r="E426" s="49">
        <f>SUBTOTAL(9,E427:E428)</f>
        <v>2</v>
      </c>
      <c r="F426" s="50"/>
      <c r="G426" s="50"/>
      <c r="H426" s="50"/>
      <c r="I426" s="51"/>
      <c r="J426" s="50"/>
      <c r="K426" s="50"/>
      <c r="L426" s="50"/>
      <c r="M426" s="50"/>
      <c r="N426" s="50"/>
      <c r="O426" s="52"/>
      <c r="P426" s="52"/>
      <c r="Q426" s="52"/>
      <c r="R426" s="52"/>
      <c r="S426" s="72"/>
      <c r="T426" s="52"/>
      <c r="U426" s="50"/>
      <c r="V426" s="53"/>
      <c r="W426" s="55"/>
    </row>
    <row r="427" spans="1:24" s="36" customFormat="1" ht="233.25" customHeight="1">
      <c r="A427" s="26">
        <v>48</v>
      </c>
      <c r="B427" s="27" t="s">
        <v>1300</v>
      </c>
      <c r="C427" s="27" t="s">
        <v>64</v>
      </c>
      <c r="D427" s="27" t="s">
        <v>188</v>
      </c>
      <c r="E427" s="28">
        <v>1</v>
      </c>
      <c r="F427" s="29">
        <v>410</v>
      </c>
      <c r="G427" s="30" t="s">
        <v>591</v>
      </c>
      <c r="H427" s="30" t="s">
        <v>591</v>
      </c>
      <c r="I427" s="31" t="s">
        <v>117</v>
      </c>
      <c r="J427" s="32" t="s">
        <v>118</v>
      </c>
      <c r="K427" s="32" t="s">
        <v>712</v>
      </c>
      <c r="L427" s="32" t="s">
        <v>223</v>
      </c>
      <c r="M427" s="32" t="s">
        <v>224</v>
      </c>
      <c r="N427" s="32" t="s">
        <v>225</v>
      </c>
      <c r="O427" s="33">
        <v>9062749</v>
      </c>
      <c r="P427" s="33">
        <v>63050972</v>
      </c>
      <c r="Q427" s="33">
        <v>652716</v>
      </c>
      <c r="R427" s="33">
        <v>81457726</v>
      </c>
      <c r="S427" s="34" t="s">
        <v>1926</v>
      </c>
      <c r="T427" s="33">
        <v>-8691289</v>
      </c>
      <c r="U427" s="32" t="s">
        <v>226</v>
      </c>
      <c r="V427" s="32" t="s">
        <v>1927</v>
      </c>
      <c r="W427" s="30">
        <f>IF(OR(LEFT(I427)="7",LEFT(I427,1)="8"),VALUE(RIGHT(I427,3)),VALUE(RIGHT(I427,4)))</f>
        <v>76</v>
      </c>
      <c r="X427" s="35"/>
    </row>
    <row r="428" spans="1:24" s="36" customFormat="1" ht="230.25" customHeight="1">
      <c r="A428" s="26">
        <v>48</v>
      </c>
      <c r="B428" s="27" t="s">
        <v>1300</v>
      </c>
      <c r="C428" s="27" t="s">
        <v>64</v>
      </c>
      <c r="D428" s="27" t="s">
        <v>188</v>
      </c>
      <c r="E428" s="28">
        <v>1</v>
      </c>
      <c r="F428" s="29">
        <v>410</v>
      </c>
      <c r="G428" s="30" t="s">
        <v>591</v>
      </c>
      <c r="H428" s="30" t="s">
        <v>591</v>
      </c>
      <c r="I428" s="31" t="s">
        <v>123</v>
      </c>
      <c r="J428" s="32" t="s">
        <v>124</v>
      </c>
      <c r="K428" s="32" t="s">
        <v>713</v>
      </c>
      <c r="L428" s="32" t="s">
        <v>668</v>
      </c>
      <c r="M428" s="32" t="s">
        <v>610</v>
      </c>
      <c r="N428" s="32" t="s">
        <v>225</v>
      </c>
      <c r="O428" s="33">
        <v>263557784.69</v>
      </c>
      <c r="P428" s="33">
        <v>641965092.12</v>
      </c>
      <c r="Q428" s="33">
        <v>19261211.55</v>
      </c>
      <c r="R428" s="33">
        <v>647178622.27</v>
      </c>
      <c r="S428" s="34" t="s">
        <v>1928</v>
      </c>
      <c r="T428" s="33">
        <v>501802430.09</v>
      </c>
      <c r="U428" s="32" t="s">
        <v>645</v>
      </c>
      <c r="V428" s="32" t="s">
        <v>1929</v>
      </c>
      <c r="W428" s="30">
        <f>IF(OR(LEFT(I428)="7",LEFT(I428,1)="8"),VALUE(RIGHT(I428,3)),VALUE(RIGHT(I428,4)))</f>
        <v>92</v>
      </c>
      <c r="X428" s="35"/>
    </row>
    <row r="429" spans="1:23" s="56" customFormat="1" ht="12" outlineLevel="2">
      <c r="A429" s="54"/>
      <c r="B429" s="87" t="s">
        <v>17</v>
      </c>
      <c r="C429" s="88"/>
      <c r="D429" s="88"/>
      <c r="E429" s="49">
        <f>SUBTOTAL(9,E430:E430)</f>
        <v>1</v>
      </c>
      <c r="F429" s="50"/>
      <c r="G429" s="50"/>
      <c r="H429" s="50"/>
      <c r="I429" s="51"/>
      <c r="J429" s="50"/>
      <c r="K429" s="50"/>
      <c r="L429" s="50"/>
      <c r="M429" s="50"/>
      <c r="N429" s="50"/>
      <c r="O429" s="52"/>
      <c r="P429" s="52"/>
      <c r="Q429" s="52"/>
      <c r="R429" s="52"/>
      <c r="S429" s="72"/>
      <c r="T429" s="52"/>
      <c r="U429" s="50"/>
      <c r="V429" s="53"/>
      <c r="W429" s="55"/>
    </row>
    <row r="430" spans="1:24" s="36" customFormat="1" ht="173.25" customHeight="1">
      <c r="A430" s="26">
        <v>48</v>
      </c>
      <c r="B430" s="27" t="s">
        <v>1300</v>
      </c>
      <c r="C430" s="27" t="s">
        <v>64</v>
      </c>
      <c r="D430" s="27" t="s">
        <v>754</v>
      </c>
      <c r="E430" s="28">
        <v>1</v>
      </c>
      <c r="F430" s="29">
        <v>410</v>
      </c>
      <c r="G430" s="30" t="s">
        <v>591</v>
      </c>
      <c r="H430" s="30" t="s">
        <v>125</v>
      </c>
      <c r="I430" s="31">
        <v>700011200227</v>
      </c>
      <c r="J430" s="32" t="s">
        <v>126</v>
      </c>
      <c r="K430" s="32" t="s">
        <v>127</v>
      </c>
      <c r="L430" s="32" t="s">
        <v>668</v>
      </c>
      <c r="M430" s="32" t="s">
        <v>396</v>
      </c>
      <c r="N430" s="32" t="s">
        <v>225</v>
      </c>
      <c r="O430" s="33">
        <v>0</v>
      </c>
      <c r="P430" s="33">
        <v>0</v>
      </c>
      <c r="Q430" s="33">
        <v>0</v>
      </c>
      <c r="R430" s="33">
        <v>0</v>
      </c>
      <c r="S430" s="34" t="s">
        <v>1930</v>
      </c>
      <c r="T430" s="33">
        <v>0</v>
      </c>
      <c r="U430" s="32" t="s">
        <v>645</v>
      </c>
      <c r="V430" s="32" t="s">
        <v>1931</v>
      </c>
      <c r="W430" s="30">
        <f>IF(OR(LEFT(I430)="7",LEFT(I430,1)="8"),VALUE(RIGHT(I430,3)),VALUE(RIGHT(I430,4)))</f>
        <v>227</v>
      </c>
      <c r="X430" s="35"/>
    </row>
    <row r="431" spans="1:23" s="61" customFormat="1" ht="12" outlineLevel="3">
      <c r="A431" s="42"/>
      <c r="B431" s="83" t="s">
        <v>836</v>
      </c>
      <c r="C431" s="84"/>
      <c r="D431" s="84"/>
      <c r="E431" s="43">
        <f>SUBTOTAL(9,E434:E442)</f>
        <v>7</v>
      </c>
      <c r="F431" s="44"/>
      <c r="G431" s="44"/>
      <c r="H431" s="44"/>
      <c r="I431" s="45"/>
      <c r="J431" s="44"/>
      <c r="K431" s="44"/>
      <c r="L431" s="44"/>
      <c r="M431" s="44"/>
      <c r="N431" s="44"/>
      <c r="O431" s="46"/>
      <c r="P431" s="47"/>
      <c r="Q431" s="47"/>
      <c r="R431" s="47"/>
      <c r="S431" s="66"/>
      <c r="T431" s="47"/>
      <c r="U431" s="44"/>
      <c r="V431" s="48"/>
      <c r="W431" s="60"/>
    </row>
    <row r="432" spans="1:23" s="59" customFormat="1" ht="12" outlineLevel="1">
      <c r="A432" s="57"/>
      <c r="B432" s="85" t="s">
        <v>651</v>
      </c>
      <c r="C432" s="86" t="s">
        <v>649</v>
      </c>
      <c r="D432" s="86"/>
      <c r="E432" s="37">
        <f>SUBTOTAL(9,E433:E439)</f>
        <v>6</v>
      </c>
      <c r="F432" s="38"/>
      <c r="G432" s="38"/>
      <c r="H432" s="38"/>
      <c r="I432" s="39"/>
      <c r="J432" s="38"/>
      <c r="K432" s="38"/>
      <c r="L432" s="38"/>
      <c r="M432" s="38"/>
      <c r="N432" s="38"/>
      <c r="O432" s="40"/>
      <c r="P432" s="40"/>
      <c r="Q432" s="40"/>
      <c r="R432" s="40"/>
      <c r="S432" s="71"/>
      <c r="T432" s="40"/>
      <c r="U432" s="38"/>
      <c r="V432" s="41"/>
      <c r="W432" s="58"/>
    </row>
    <row r="433" spans="1:23" s="56" customFormat="1" ht="12" outlineLevel="2">
      <c r="A433" s="54"/>
      <c r="B433" s="87" t="s">
        <v>263</v>
      </c>
      <c r="C433" s="88"/>
      <c r="D433" s="88"/>
      <c r="E433" s="49">
        <f>SUBTOTAL(9,E434:E439)</f>
        <v>6</v>
      </c>
      <c r="F433" s="50"/>
      <c r="G433" s="50"/>
      <c r="H433" s="50"/>
      <c r="I433" s="51"/>
      <c r="J433" s="50"/>
      <c r="K433" s="50"/>
      <c r="L433" s="50"/>
      <c r="M433" s="50"/>
      <c r="N433" s="50"/>
      <c r="O433" s="52"/>
      <c r="P433" s="52"/>
      <c r="Q433" s="52"/>
      <c r="R433" s="52"/>
      <c r="S433" s="72"/>
      <c r="T433" s="52"/>
      <c r="U433" s="50"/>
      <c r="V433" s="53"/>
      <c r="W433" s="55"/>
    </row>
    <row r="434" spans="1:24" s="36" customFormat="1" ht="170.25" customHeight="1">
      <c r="A434" s="26">
        <v>50</v>
      </c>
      <c r="B434" s="27" t="s">
        <v>836</v>
      </c>
      <c r="C434" s="27" t="s">
        <v>98</v>
      </c>
      <c r="D434" s="27" t="s">
        <v>188</v>
      </c>
      <c r="E434" s="28">
        <v>1</v>
      </c>
      <c r="F434" s="29" t="s">
        <v>837</v>
      </c>
      <c r="G434" s="30" t="s">
        <v>836</v>
      </c>
      <c r="H434" s="30" t="s">
        <v>836</v>
      </c>
      <c r="I434" s="31" t="s">
        <v>25</v>
      </c>
      <c r="J434" s="32" t="s">
        <v>731</v>
      </c>
      <c r="K434" s="32" t="s">
        <v>732</v>
      </c>
      <c r="L434" s="32" t="s">
        <v>668</v>
      </c>
      <c r="M434" s="32" t="s">
        <v>237</v>
      </c>
      <c r="N434" s="32" t="s">
        <v>225</v>
      </c>
      <c r="O434" s="33">
        <v>250531586</v>
      </c>
      <c r="P434" s="33">
        <v>153090540</v>
      </c>
      <c r="Q434" s="33">
        <v>15977009</v>
      </c>
      <c r="R434" s="33">
        <v>144259219</v>
      </c>
      <c r="S434" s="34" t="s">
        <v>1455</v>
      </c>
      <c r="T434" s="33">
        <v>275339916</v>
      </c>
      <c r="U434" s="32" t="s">
        <v>226</v>
      </c>
      <c r="V434" s="32" t="s">
        <v>1932</v>
      </c>
      <c r="W434" s="30">
        <f aca="true" t="shared" si="11" ref="W434:W439">IF(OR(LEFT(I434)="7",LEFT(I434,1)="8"),VALUE(RIGHT(I434,3)),VALUE(RIGHT(I434,4)))</f>
        <v>344</v>
      </c>
      <c r="X434" s="35"/>
    </row>
    <row r="435" spans="1:24" s="36" customFormat="1" ht="168.75" customHeight="1">
      <c r="A435" s="26">
        <v>50</v>
      </c>
      <c r="B435" s="27" t="s">
        <v>836</v>
      </c>
      <c r="C435" s="27" t="s">
        <v>98</v>
      </c>
      <c r="D435" s="27" t="s">
        <v>188</v>
      </c>
      <c r="E435" s="28">
        <v>1</v>
      </c>
      <c r="F435" s="29" t="s">
        <v>837</v>
      </c>
      <c r="G435" s="30" t="s">
        <v>836</v>
      </c>
      <c r="H435" s="30" t="s">
        <v>836</v>
      </c>
      <c r="I435" s="31" t="s">
        <v>733</v>
      </c>
      <c r="J435" s="32" t="s">
        <v>734</v>
      </c>
      <c r="K435" s="32" t="s">
        <v>735</v>
      </c>
      <c r="L435" s="32" t="s">
        <v>668</v>
      </c>
      <c r="M435" s="32" t="s">
        <v>237</v>
      </c>
      <c r="N435" s="32" t="s">
        <v>225</v>
      </c>
      <c r="O435" s="33">
        <v>14089124.83</v>
      </c>
      <c r="P435" s="33">
        <v>26037832.34</v>
      </c>
      <c r="Q435" s="33">
        <v>483432.83</v>
      </c>
      <c r="R435" s="33">
        <v>38929160.96</v>
      </c>
      <c r="S435" s="34" t="s">
        <v>1456</v>
      </c>
      <c r="T435" s="33">
        <v>1681229.04</v>
      </c>
      <c r="U435" s="32" t="s">
        <v>226</v>
      </c>
      <c r="V435" s="32" t="s">
        <v>1249</v>
      </c>
      <c r="W435" s="30">
        <f t="shared" si="11"/>
        <v>347</v>
      </c>
      <c r="X435" s="35"/>
    </row>
    <row r="436" spans="1:24" s="36" customFormat="1" ht="197.25" customHeight="1">
      <c r="A436" s="26">
        <v>50</v>
      </c>
      <c r="B436" s="27" t="s">
        <v>836</v>
      </c>
      <c r="C436" s="27" t="s">
        <v>98</v>
      </c>
      <c r="D436" s="27" t="s">
        <v>188</v>
      </c>
      <c r="E436" s="28">
        <v>1</v>
      </c>
      <c r="F436" s="29" t="s">
        <v>837</v>
      </c>
      <c r="G436" s="30" t="s">
        <v>836</v>
      </c>
      <c r="H436" s="30" t="s">
        <v>836</v>
      </c>
      <c r="I436" s="31" t="s">
        <v>333</v>
      </c>
      <c r="J436" s="32" t="s">
        <v>858</v>
      </c>
      <c r="K436" s="32" t="s">
        <v>859</v>
      </c>
      <c r="L436" s="32" t="s">
        <v>668</v>
      </c>
      <c r="M436" s="32" t="s">
        <v>610</v>
      </c>
      <c r="N436" s="32" t="s">
        <v>225</v>
      </c>
      <c r="O436" s="33">
        <v>221079625.66</v>
      </c>
      <c r="P436" s="33">
        <v>89472025.35</v>
      </c>
      <c r="Q436" s="33">
        <v>9220757.08</v>
      </c>
      <c r="R436" s="33">
        <v>102988615.12</v>
      </c>
      <c r="S436" s="34" t="s">
        <v>1457</v>
      </c>
      <c r="T436" s="33">
        <v>216783792.97</v>
      </c>
      <c r="U436" s="32" t="s">
        <v>226</v>
      </c>
      <c r="V436" s="32" t="s">
        <v>1025</v>
      </c>
      <c r="W436" s="30">
        <f t="shared" si="11"/>
        <v>1497</v>
      </c>
      <c r="X436" s="35"/>
    </row>
    <row r="437" spans="1:24" s="36" customFormat="1" ht="141" customHeight="1">
      <c r="A437" s="26">
        <v>50</v>
      </c>
      <c r="B437" s="27" t="s">
        <v>836</v>
      </c>
      <c r="C437" s="27" t="s">
        <v>98</v>
      </c>
      <c r="D437" s="27" t="s">
        <v>188</v>
      </c>
      <c r="E437" s="28">
        <v>1</v>
      </c>
      <c r="F437" s="29" t="s">
        <v>837</v>
      </c>
      <c r="G437" s="30" t="s">
        <v>836</v>
      </c>
      <c r="H437" s="30" t="s">
        <v>836</v>
      </c>
      <c r="I437" s="31" t="s">
        <v>22</v>
      </c>
      <c r="J437" s="32" t="s">
        <v>23</v>
      </c>
      <c r="K437" s="32" t="s">
        <v>24</v>
      </c>
      <c r="L437" s="32" t="s">
        <v>668</v>
      </c>
      <c r="M437" s="32" t="s">
        <v>237</v>
      </c>
      <c r="N437" s="32" t="s">
        <v>637</v>
      </c>
      <c r="O437" s="33">
        <v>50332607.07</v>
      </c>
      <c r="P437" s="33">
        <v>62510540.8</v>
      </c>
      <c r="Q437" s="33">
        <v>4143320.35</v>
      </c>
      <c r="R437" s="33">
        <v>48791854.04</v>
      </c>
      <c r="S437" s="34" t="s">
        <v>1458</v>
      </c>
      <c r="T437" s="33">
        <v>68194614.18</v>
      </c>
      <c r="U437" s="32" t="s">
        <v>226</v>
      </c>
      <c r="V437" s="32" t="s">
        <v>1319</v>
      </c>
      <c r="W437" s="30">
        <f t="shared" si="11"/>
        <v>343</v>
      </c>
      <c r="X437" s="35"/>
    </row>
    <row r="438" spans="1:24" s="36" customFormat="1" ht="141" customHeight="1">
      <c r="A438" s="26">
        <v>50</v>
      </c>
      <c r="B438" s="27" t="s">
        <v>836</v>
      </c>
      <c r="C438" s="27" t="s">
        <v>98</v>
      </c>
      <c r="D438" s="27" t="s">
        <v>188</v>
      </c>
      <c r="E438" s="28">
        <v>1</v>
      </c>
      <c r="F438" s="29" t="s">
        <v>837</v>
      </c>
      <c r="G438" s="30" t="s">
        <v>836</v>
      </c>
      <c r="H438" s="30" t="s">
        <v>836</v>
      </c>
      <c r="I438" s="31" t="s">
        <v>838</v>
      </c>
      <c r="J438" s="32" t="s">
        <v>20</v>
      </c>
      <c r="K438" s="32" t="s">
        <v>21</v>
      </c>
      <c r="L438" s="32" t="s">
        <v>668</v>
      </c>
      <c r="M438" s="32" t="s">
        <v>811</v>
      </c>
      <c r="N438" s="32" t="s">
        <v>637</v>
      </c>
      <c r="O438" s="33">
        <v>204887.81</v>
      </c>
      <c r="P438" s="33">
        <v>0</v>
      </c>
      <c r="Q438" s="33">
        <v>12515.04</v>
      </c>
      <c r="R438" s="33">
        <v>32739.4</v>
      </c>
      <c r="S438" s="34" t="s">
        <v>1459</v>
      </c>
      <c r="T438" s="33">
        <v>184663.45</v>
      </c>
      <c r="U438" s="32" t="s">
        <v>226</v>
      </c>
      <c r="V438" s="32" t="s">
        <v>1504</v>
      </c>
      <c r="W438" s="30">
        <f t="shared" si="11"/>
        <v>1054</v>
      </c>
      <c r="X438" s="35"/>
    </row>
    <row r="439" spans="1:24" s="36" customFormat="1" ht="186" customHeight="1">
      <c r="A439" s="26">
        <v>50</v>
      </c>
      <c r="B439" s="27" t="s">
        <v>836</v>
      </c>
      <c r="C439" s="27" t="s">
        <v>98</v>
      </c>
      <c r="D439" s="27" t="s">
        <v>188</v>
      </c>
      <c r="E439" s="28">
        <v>1</v>
      </c>
      <c r="F439" s="29" t="s">
        <v>837</v>
      </c>
      <c r="G439" s="30" t="s">
        <v>836</v>
      </c>
      <c r="H439" s="30" t="s">
        <v>836</v>
      </c>
      <c r="I439" s="31" t="s">
        <v>906</v>
      </c>
      <c r="J439" s="32" t="s">
        <v>907</v>
      </c>
      <c r="K439" s="32" t="s">
        <v>908</v>
      </c>
      <c r="L439" s="32" t="s">
        <v>668</v>
      </c>
      <c r="M439" s="32" t="s">
        <v>610</v>
      </c>
      <c r="N439" s="32" t="s">
        <v>637</v>
      </c>
      <c r="O439" s="33">
        <v>331827762.19</v>
      </c>
      <c r="P439" s="33">
        <v>0</v>
      </c>
      <c r="Q439" s="33">
        <v>25711593.95</v>
      </c>
      <c r="R439" s="33">
        <v>22762856.75</v>
      </c>
      <c r="S439" s="34" t="s">
        <v>1460</v>
      </c>
      <c r="T439" s="33">
        <v>334776499.39</v>
      </c>
      <c r="U439" s="32" t="s">
        <v>226</v>
      </c>
      <c r="V439" s="32" t="s">
        <v>1601</v>
      </c>
      <c r="W439" s="30">
        <f t="shared" si="11"/>
        <v>1537</v>
      </c>
      <c r="X439" s="35"/>
    </row>
    <row r="440" spans="1:23" s="59" customFormat="1" ht="12" outlineLevel="1">
      <c r="A440" s="57"/>
      <c r="B440" s="85" t="s">
        <v>267</v>
      </c>
      <c r="C440" s="86"/>
      <c r="D440" s="86"/>
      <c r="E440" s="37">
        <f>SUBTOTAL(9,E441:E442)</f>
        <v>1</v>
      </c>
      <c r="F440" s="38"/>
      <c r="G440" s="38"/>
      <c r="H440" s="38"/>
      <c r="I440" s="39"/>
      <c r="J440" s="38"/>
      <c r="K440" s="38"/>
      <c r="L440" s="38"/>
      <c r="M440" s="38"/>
      <c r="N440" s="38"/>
      <c r="O440" s="40"/>
      <c r="P440" s="40"/>
      <c r="Q440" s="40"/>
      <c r="R440" s="40"/>
      <c r="S440" s="71"/>
      <c r="T440" s="40"/>
      <c r="U440" s="38"/>
      <c r="V440" s="41"/>
      <c r="W440" s="58"/>
    </row>
    <row r="441" spans="1:23" s="56" customFormat="1" ht="12" outlineLevel="2">
      <c r="A441" s="54"/>
      <c r="B441" s="87" t="s">
        <v>263</v>
      </c>
      <c r="C441" s="88"/>
      <c r="D441" s="88"/>
      <c r="E441" s="49">
        <f>SUBTOTAL(9,E442:E442)</f>
        <v>1</v>
      </c>
      <c r="F441" s="50"/>
      <c r="G441" s="50"/>
      <c r="H441" s="50"/>
      <c r="I441" s="51"/>
      <c r="J441" s="50"/>
      <c r="K441" s="50"/>
      <c r="L441" s="50"/>
      <c r="M441" s="50"/>
      <c r="N441" s="50"/>
      <c r="O441" s="52"/>
      <c r="P441" s="52"/>
      <c r="Q441" s="52"/>
      <c r="R441" s="52"/>
      <c r="S441" s="72"/>
      <c r="T441" s="52"/>
      <c r="U441" s="50"/>
      <c r="V441" s="53"/>
      <c r="W441" s="55"/>
    </row>
    <row r="442" spans="1:24" s="36" customFormat="1" ht="141" customHeight="1">
      <c r="A442" s="26">
        <v>50</v>
      </c>
      <c r="B442" s="27" t="s">
        <v>836</v>
      </c>
      <c r="C442" s="27" t="s">
        <v>163</v>
      </c>
      <c r="D442" s="27" t="s">
        <v>188</v>
      </c>
      <c r="E442" s="28">
        <v>1</v>
      </c>
      <c r="F442" s="29" t="s">
        <v>837</v>
      </c>
      <c r="G442" s="30" t="s">
        <v>836</v>
      </c>
      <c r="H442" s="30" t="s">
        <v>836</v>
      </c>
      <c r="I442" s="31" t="s">
        <v>305</v>
      </c>
      <c r="J442" s="32" t="s">
        <v>522</v>
      </c>
      <c r="K442" s="32" t="s">
        <v>860</v>
      </c>
      <c r="L442" s="32" t="s">
        <v>668</v>
      </c>
      <c r="M442" s="32" t="s">
        <v>608</v>
      </c>
      <c r="N442" s="32" t="s">
        <v>225</v>
      </c>
      <c r="O442" s="33">
        <v>604028219.95</v>
      </c>
      <c r="P442" s="33">
        <v>108542003.38</v>
      </c>
      <c r="Q442" s="33">
        <v>52985094.13</v>
      </c>
      <c r="R442" s="33">
        <v>144452672.84</v>
      </c>
      <c r="S442" s="34" t="s">
        <v>1933</v>
      </c>
      <c r="T442" s="33">
        <v>621102644.62</v>
      </c>
      <c r="U442" s="32" t="s">
        <v>226</v>
      </c>
      <c r="V442" s="32" t="s">
        <v>1308</v>
      </c>
      <c r="W442" s="30">
        <f>IF(OR(LEFT(I442)="7",LEFT(I442,1)="8"),VALUE(RIGHT(I442,3)),VALUE(RIGHT(I442,4)))</f>
        <v>737</v>
      </c>
      <c r="X442" s="35"/>
    </row>
    <row r="443" spans="1:23" s="61" customFormat="1" ht="12" outlineLevel="3">
      <c r="A443" s="42"/>
      <c r="B443" s="83" t="s">
        <v>1309</v>
      </c>
      <c r="C443" s="84"/>
      <c r="D443" s="84"/>
      <c r="E443" s="43">
        <f>SUBTOTAL(9,E446:E449)</f>
        <v>4</v>
      </c>
      <c r="F443" s="44"/>
      <c r="G443" s="44"/>
      <c r="H443" s="44"/>
      <c r="I443" s="45"/>
      <c r="J443" s="44"/>
      <c r="K443" s="44"/>
      <c r="L443" s="44"/>
      <c r="M443" s="44"/>
      <c r="N443" s="44"/>
      <c r="O443" s="46"/>
      <c r="P443" s="47"/>
      <c r="Q443" s="47"/>
      <c r="R443" s="47"/>
      <c r="S443" s="66"/>
      <c r="T443" s="47"/>
      <c r="U443" s="44"/>
      <c r="V443" s="48"/>
      <c r="W443" s="60"/>
    </row>
    <row r="444" spans="1:23" s="59" customFormat="1" ht="12" outlineLevel="1">
      <c r="A444" s="57"/>
      <c r="B444" s="85" t="s">
        <v>651</v>
      </c>
      <c r="C444" s="86" t="s">
        <v>649</v>
      </c>
      <c r="D444" s="86"/>
      <c r="E444" s="37">
        <f>SUBTOTAL(9,E445:E449)</f>
        <v>4</v>
      </c>
      <c r="F444" s="38"/>
      <c r="G444" s="38"/>
      <c r="H444" s="38"/>
      <c r="I444" s="39"/>
      <c r="J444" s="38"/>
      <c r="K444" s="38"/>
      <c r="L444" s="38"/>
      <c r="M444" s="38"/>
      <c r="N444" s="38"/>
      <c r="O444" s="40"/>
      <c r="P444" s="40"/>
      <c r="Q444" s="40"/>
      <c r="R444" s="40"/>
      <c r="S444" s="71"/>
      <c r="T444" s="40"/>
      <c r="U444" s="38"/>
      <c r="V444" s="41"/>
      <c r="W444" s="58"/>
    </row>
    <row r="445" spans="1:23" s="56" customFormat="1" ht="12" outlineLevel="2">
      <c r="A445" s="54"/>
      <c r="B445" s="87" t="s">
        <v>263</v>
      </c>
      <c r="C445" s="88"/>
      <c r="D445" s="88"/>
      <c r="E445" s="49">
        <f>SUBTOTAL(9,E446:E449)</f>
        <v>4</v>
      </c>
      <c r="F445" s="50"/>
      <c r="G445" s="50"/>
      <c r="H445" s="50"/>
      <c r="I445" s="51"/>
      <c r="J445" s="50"/>
      <c r="K445" s="50"/>
      <c r="L445" s="50"/>
      <c r="M445" s="50"/>
      <c r="N445" s="50"/>
      <c r="O445" s="52"/>
      <c r="P445" s="52"/>
      <c r="Q445" s="52"/>
      <c r="R445" s="52"/>
      <c r="S445" s="72"/>
      <c r="T445" s="52"/>
      <c r="U445" s="50"/>
      <c r="V445" s="53"/>
      <c r="W445" s="55"/>
    </row>
    <row r="446" spans="1:24" s="36" customFormat="1" ht="156" customHeight="1">
      <c r="A446" s="26">
        <v>52</v>
      </c>
      <c r="B446" s="27" t="s">
        <v>1309</v>
      </c>
      <c r="C446" s="27" t="s">
        <v>98</v>
      </c>
      <c r="D446" s="27" t="s">
        <v>188</v>
      </c>
      <c r="E446" s="28">
        <v>1</v>
      </c>
      <c r="F446" s="29" t="s">
        <v>1528</v>
      </c>
      <c r="G446" s="30" t="s">
        <v>1529</v>
      </c>
      <c r="H446" s="30" t="s">
        <v>1529</v>
      </c>
      <c r="I446" s="31" t="s">
        <v>1530</v>
      </c>
      <c r="J446" s="32" t="s">
        <v>1531</v>
      </c>
      <c r="K446" s="32" t="s">
        <v>1532</v>
      </c>
      <c r="L446" s="32" t="s">
        <v>668</v>
      </c>
      <c r="M446" s="32" t="s">
        <v>396</v>
      </c>
      <c r="N446" s="32" t="s">
        <v>632</v>
      </c>
      <c r="O446" s="33">
        <v>0</v>
      </c>
      <c r="P446" s="33">
        <v>465114633.35</v>
      </c>
      <c r="Q446" s="33">
        <v>13750727.04</v>
      </c>
      <c r="R446" s="73">
        <v>0</v>
      </c>
      <c r="S446" s="75" t="s">
        <v>1533</v>
      </c>
      <c r="T446" s="74">
        <v>478865360.39</v>
      </c>
      <c r="U446" s="32" t="s">
        <v>226</v>
      </c>
      <c r="V446" s="32" t="s">
        <v>1934</v>
      </c>
      <c r="W446" s="30">
        <f>IF(OR(LEFT(I446)="7",LEFT(I446,1)="8"),VALUE(RIGHT(I446,3)),VALUE(RIGHT(I446,4)))</f>
        <v>1604</v>
      </c>
      <c r="X446" s="35"/>
    </row>
    <row r="447" spans="1:24" s="36" customFormat="1" ht="163.5" customHeight="1">
      <c r="A447" s="26">
        <v>52</v>
      </c>
      <c r="B447" s="27" t="s">
        <v>1309</v>
      </c>
      <c r="C447" s="27" t="s">
        <v>98</v>
      </c>
      <c r="D447" s="27" t="s">
        <v>188</v>
      </c>
      <c r="E447" s="28">
        <v>1</v>
      </c>
      <c r="F447" s="29" t="s">
        <v>1310</v>
      </c>
      <c r="G447" s="30" t="s">
        <v>1311</v>
      </c>
      <c r="H447" s="30" t="s">
        <v>1311</v>
      </c>
      <c r="I447" s="31" t="s">
        <v>321</v>
      </c>
      <c r="J447" s="32" t="s">
        <v>322</v>
      </c>
      <c r="K447" s="32" t="s">
        <v>781</v>
      </c>
      <c r="L447" s="32" t="s">
        <v>223</v>
      </c>
      <c r="M447" s="32" t="s">
        <v>644</v>
      </c>
      <c r="N447" s="32" t="s">
        <v>225</v>
      </c>
      <c r="O447" s="33">
        <v>87816.81</v>
      </c>
      <c r="P447" s="33">
        <v>0</v>
      </c>
      <c r="Q447" s="33">
        <v>3663.94</v>
      </c>
      <c r="R447" s="33">
        <v>217.48</v>
      </c>
      <c r="S447" s="34" t="s">
        <v>1461</v>
      </c>
      <c r="T447" s="33">
        <v>91263.27</v>
      </c>
      <c r="U447" s="32" t="s">
        <v>226</v>
      </c>
      <c r="V447" s="32" t="s">
        <v>1534</v>
      </c>
      <c r="W447" s="30">
        <f>IF(OR(LEFT(I447)="7",LEFT(I447,1)="8"),VALUE(RIGHT(I447,3)),VALUE(RIGHT(I447,4)))</f>
        <v>194</v>
      </c>
      <c r="X447" s="35"/>
    </row>
    <row r="448" spans="1:24" s="36" customFormat="1" ht="158.25" customHeight="1">
      <c r="A448" s="26">
        <v>52</v>
      </c>
      <c r="B448" s="27" t="s">
        <v>1309</v>
      </c>
      <c r="C448" s="27" t="s">
        <v>98</v>
      </c>
      <c r="D448" s="27" t="s">
        <v>188</v>
      </c>
      <c r="E448" s="28">
        <v>1</v>
      </c>
      <c r="F448" s="29" t="s">
        <v>1310</v>
      </c>
      <c r="G448" s="30" t="s">
        <v>1311</v>
      </c>
      <c r="H448" s="30" t="s">
        <v>1311</v>
      </c>
      <c r="I448" s="31" t="s">
        <v>175</v>
      </c>
      <c r="J448" s="32" t="s">
        <v>319</v>
      </c>
      <c r="K448" s="32" t="s">
        <v>320</v>
      </c>
      <c r="L448" s="32" t="s">
        <v>668</v>
      </c>
      <c r="M448" s="32" t="s">
        <v>396</v>
      </c>
      <c r="N448" s="32" t="s">
        <v>330</v>
      </c>
      <c r="O448" s="33">
        <v>4859283606.77</v>
      </c>
      <c r="P448" s="33">
        <v>56253892940</v>
      </c>
      <c r="Q448" s="33">
        <v>526207693.78</v>
      </c>
      <c r="R448" s="33">
        <v>56665775028.07</v>
      </c>
      <c r="S448" s="34" t="s">
        <v>1462</v>
      </c>
      <c r="T448" s="33">
        <v>4973609212.48</v>
      </c>
      <c r="U448" s="32" t="s">
        <v>226</v>
      </c>
      <c r="V448" s="32" t="s">
        <v>1186</v>
      </c>
      <c r="W448" s="30">
        <f>IF(OR(LEFT(I448)="7",LEFT(I448,1)="8"),VALUE(RIGHT(I448,3)),VALUE(RIGHT(I448,4)))</f>
        <v>889</v>
      </c>
      <c r="X448" s="35"/>
    </row>
    <row r="449" spans="1:24" s="36" customFormat="1" ht="138.75" customHeight="1">
      <c r="A449" s="26">
        <v>52</v>
      </c>
      <c r="B449" s="27" t="s">
        <v>1309</v>
      </c>
      <c r="C449" s="27" t="s">
        <v>64</v>
      </c>
      <c r="D449" s="27" t="s">
        <v>188</v>
      </c>
      <c r="E449" s="28">
        <v>1</v>
      </c>
      <c r="F449" s="29" t="s">
        <v>1312</v>
      </c>
      <c r="G449" s="30" t="s">
        <v>1313</v>
      </c>
      <c r="H449" s="30" t="s">
        <v>1313</v>
      </c>
      <c r="I449" s="31" t="s">
        <v>1098</v>
      </c>
      <c r="J449" s="32" t="s">
        <v>1099</v>
      </c>
      <c r="K449" s="32" t="s">
        <v>1100</v>
      </c>
      <c r="L449" s="32" t="s">
        <v>223</v>
      </c>
      <c r="M449" s="32" t="s">
        <v>367</v>
      </c>
      <c r="N449" s="32" t="s">
        <v>632</v>
      </c>
      <c r="O449" s="33">
        <v>65575083.56</v>
      </c>
      <c r="P449" s="33">
        <v>77797071.9</v>
      </c>
      <c r="Q449" s="33">
        <v>1504855.84</v>
      </c>
      <c r="R449" s="33">
        <v>137394074.35</v>
      </c>
      <c r="S449" s="34" t="s">
        <v>1463</v>
      </c>
      <c r="T449" s="33">
        <v>794347297.3</v>
      </c>
      <c r="U449" s="32" t="s">
        <v>645</v>
      </c>
      <c r="V449" s="32" t="s">
        <v>1351</v>
      </c>
      <c r="W449" s="30">
        <f>IF(OR(LEFT(I449)="7",LEFT(I449,1)="8"),VALUE(RIGHT(I449,3)),VALUE(RIGHT(I449,4)))</f>
        <v>1569</v>
      </c>
      <c r="X449" s="35"/>
    </row>
    <row r="450" spans="1:23" s="61" customFormat="1" ht="12" outlineLevel="3">
      <c r="A450" s="42"/>
      <c r="B450" s="83" t="s">
        <v>484</v>
      </c>
      <c r="C450" s="84"/>
      <c r="D450" s="84"/>
      <c r="E450" s="43">
        <f>SUBTOTAL(9,E453:F456)</f>
        <v>4</v>
      </c>
      <c r="F450" s="44"/>
      <c r="G450" s="44"/>
      <c r="H450" s="44"/>
      <c r="I450" s="45"/>
      <c r="J450" s="44"/>
      <c r="K450" s="44"/>
      <c r="L450" s="44"/>
      <c r="M450" s="44"/>
      <c r="N450" s="44"/>
      <c r="O450" s="46"/>
      <c r="P450" s="47"/>
      <c r="Q450" s="47"/>
      <c r="R450" s="47"/>
      <c r="S450" s="66"/>
      <c r="T450" s="47"/>
      <c r="U450" s="44"/>
      <c r="V450" s="48"/>
      <c r="W450" s="60"/>
    </row>
    <row r="451" spans="1:23" s="59" customFormat="1" ht="12" outlineLevel="1">
      <c r="A451" s="57"/>
      <c r="B451" s="85" t="s">
        <v>651</v>
      </c>
      <c r="C451" s="86" t="s">
        <v>649</v>
      </c>
      <c r="D451" s="86"/>
      <c r="E451" s="37">
        <f>SUBTOTAL(9,E452:E456)</f>
        <v>4</v>
      </c>
      <c r="F451" s="38"/>
      <c r="G451" s="38"/>
      <c r="H451" s="38"/>
      <c r="I451" s="39"/>
      <c r="J451" s="38"/>
      <c r="K451" s="38"/>
      <c r="L451" s="38"/>
      <c r="M451" s="38"/>
      <c r="N451" s="38"/>
      <c r="O451" s="40"/>
      <c r="P451" s="40"/>
      <c r="Q451" s="40"/>
      <c r="R451" s="40"/>
      <c r="S451" s="71"/>
      <c r="T451" s="40"/>
      <c r="U451" s="38"/>
      <c r="V451" s="41"/>
      <c r="W451" s="58"/>
    </row>
    <row r="452" spans="1:23" s="56" customFormat="1" ht="12" outlineLevel="2">
      <c r="A452" s="54"/>
      <c r="B452" s="87" t="s">
        <v>263</v>
      </c>
      <c r="C452" s="88"/>
      <c r="D452" s="88"/>
      <c r="E452" s="49">
        <f>SUBTOTAL(9,E453:F456)</f>
        <v>4</v>
      </c>
      <c r="F452" s="50"/>
      <c r="G452" s="50"/>
      <c r="H452" s="50"/>
      <c r="I452" s="51"/>
      <c r="J452" s="50"/>
      <c r="K452" s="50"/>
      <c r="L452" s="50"/>
      <c r="M452" s="50"/>
      <c r="N452" s="50"/>
      <c r="O452" s="52"/>
      <c r="P452" s="52"/>
      <c r="Q452" s="52"/>
      <c r="R452" s="52"/>
      <c r="S452" s="72"/>
      <c r="T452" s="52"/>
      <c r="U452" s="50"/>
      <c r="V452" s="53"/>
      <c r="W452" s="55"/>
    </row>
    <row r="453" spans="1:24" s="36" customFormat="1" ht="176.25" customHeight="1">
      <c r="A453" s="26">
        <v>53</v>
      </c>
      <c r="B453" s="27" t="s">
        <v>484</v>
      </c>
      <c r="C453" s="27" t="s">
        <v>98</v>
      </c>
      <c r="D453" s="27" t="s">
        <v>188</v>
      </c>
      <c r="E453" s="28">
        <v>1</v>
      </c>
      <c r="F453" s="29" t="s">
        <v>1314</v>
      </c>
      <c r="G453" s="30" t="s">
        <v>1324</v>
      </c>
      <c r="H453" s="30" t="s">
        <v>484</v>
      </c>
      <c r="I453" s="31" t="s">
        <v>340</v>
      </c>
      <c r="J453" s="32" t="s">
        <v>461</v>
      </c>
      <c r="K453" s="32" t="s">
        <v>462</v>
      </c>
      <c r="L453" s="32" t="s">
        <v>223</v>
      </c>
      <c r="M453" s="32" t="s">
        <v>644</v>
      </c>
      <c r="N453" s="32" t="s">
        <v>225</v>
      </c>
      <c r="O453" s="33">
        <v>1086800754.08</v>
      </c>
      <c r="P453" s="33">
        <v>264203473.55</v>
      </c>
      <c r="Q453" s="33">
        <v>86594000</v>
      </c>
      <c r="R453" s="33">
        <v>277707505.02</v>
      </c>
      <c r="S453" s="34" t="s">
        <v>1935</v>
      </c>
      <c r="T453" s="33">
        <v>1159890722.61</v>
      </c>
      <c r="U453" s="32" t="s">
        <v>226</v>
      </c>
      <c r="V453" s="32" t="s">
        <v>1352</v>
      </c>
      <c r="W453" s="30">
        <f>IF(OR(LEFT(I453)="7",LEFT(I453,1)="8"),VALUE(RIGHT(I453,3)),VALUE(RIGHT(I453,4)))</f>
        <v>58</v>
      </c>
      <c r="X453" s="35"/>
    </row>
    <row r="454" spans="1:24" s="36" customFormat="1" ht="153.75" customHeight="1">
      <c r="A454" s="26">
        <v>53</v>
      </c>
      <c r="B454" s="27" t="s">
        <v>484</v>
      </c>
      <c r="C454" s="27" t="s">
        <v>98</v>
      </c>
      <c r="D454" s="27" t="s">
        <v>188</v>
      </c>
      <c r="E454" s="28">
        <v>1</v>
      </c>
      <c r="F454" s="29" t="s">
        <v>1314</v>
      </c>
      <c r="G454" s="30" t="s">
        <v>1324</v>
      </c>
      <c r="H454" s="30" t="s">
        <v>484</v>
      </c>
      <c r="I454" s="31" t="s">
        <v>485</v>
      </c>
      <c r="J454" s="32" t="s">
        <v>486</v>
      </c>
      <c r="K454" s="32" t="s">
        <v>337</v>
      </c>
      <c r="L454" s="32" t="s">
        <v>223</v>
      </c>
      <c r="M454" s="32" t="s">
        <v>644</v>
      </c>
      <c r="N454" s="32" t="s">
        <v>632</v>
      </c>
      <c r="O454" s="33">
        <v>384965333.95</v>
      </c>
      <c r="P454" s="33">
        <v>2345037.17</v>
      </c>
      <c r="Q454" s="33">
        <v>31324223.77</v>
      </c>
      <c r="R454" s="33">
        <v>1591372.77</v>
      </c>
      <c r="S454" s="34" t="s">
        <v>1464</v>
      </c>
      <c r="T454" s="33">
        <v>417043222.12</v>
      </c>
      <c r="U454" s="32" t="s">
        <v>226</v>
      </c>
      <c r="V454" s="32" t="s">
        <v>1195</v>
      </c>
      <c r="W454" s="30">
        <f>IF(OR(LEFT(I454)="7",LEFT(I454,1)="8"),VALUE(RIGHT(I454,3)),VALUE(RIGHT(I454,4)))</f>
        <v>1050</v>
      </c>
      <c r="X454" s="35"/>
    </row>
    <row r="455" spans="1:24" s="36" customFormat="1" ht="132.75" customHeight="1">
      <c r="A455" s="26">
        <v>53</v>
      </c>
      <c r="B455" s="27" t="s">
        <v>484</v>
      </c>
      <c r="C455" s="27" t="s">
        <v>98</v>
      </c>
      <c r="D455" s="27" t="s">
        <v>188</v>
      </c>
      <c r="E455" s="28">
        <v>1</v>
      </c>
      <c r="F455" s="29" t="s">
        <v>1314</v>
      </c>
      <c r="G455" s="30" t="s">
        <v>1324</v>
      </c>
      <c r="H455" s="30" t="s">
        <v>1324</v>
      </c>
      <c r="I455" s="31" t="s">
        <v>338</v>
      </c>
      <c r="J455" s="32" t="s">
        <v>339</v>
      </c>
      <c r="K455" s="32" t="s">
        <v>1505</v>
      </c>
      <c r="L455" s="32" t="s">
        <v>223</v>
      </c>
      <c r="M455" s="32" t="s">
        <v>553</v>
      </c>
      <c r="N455" s="32" t="s">
        <v>632</v>
      </c>
      <c r="O455" s="33">
        <v>607262403.59</v>
      </c>
      <c r="P455" s="33">
        <v>2918672581.41</v>
      </c>
      <c r="Q455" s="33">
        <v>26734135.36</v>
      </c>
      <c r="R455" s="33">
        <v>3306887580.13</v>
      </c>
      <c r="S455" s="34" t="s">
        <v>1506</v>
      </c>
      <c r="T455" s="33">
        <v>245781540.23</v>
      </c>
      <c r="U455" s="32" t="s">
        <v>226</v>
      </c>
      <c r="V455" s="32" t="s">
        <v>967</v>
      </c>
      <c r="W455" s="30">
        <f>IF(OR(LEFT(I455)="7",LEFT(I455,1)="8"),VALUE(RIGHT(I455,3)),VALUE(RIGHT(I455,4)))</f>
        <v>1345</v>
      </c>
      <c r="X455" s="35"/>
    </row>
    <row r="456" spans="1:24" s="36" customFormat="1" ht="157.5" customHeight="1">
      <c r="A456" s="26">
        <v>53</v>
      </c>
      <c r="B456" s="27" t="s">
        <v>484</v>
      </c>
      <c r="C456" s="27" t="s">
        <v>98</v>
      </c>
      <c r="D456" s="27" t="s">
        <v>754</v>
      </c>
      <c r="E456" s="28">
        <v>1</v>
      </c>
      <c r="F456" s="29" t="s">
        <v>1314</v>
      </c>
      <c r="G456" s="30" t="s">
        <v>1324</v>
      </c>
      <c r="H456" s="30" t="s">
        <v>257</v>
      </c>
      <c r="I456" s="31" t="s">
        <v>601</v>
      </c>
      <c r="J456" s="32" t="s">
        <v>165</v>
      </c>
      <c r="K456" s="32" t="s">
        <v>166</v>
      </c>
      <c r="L456" s="32" t="s">
        <v>223</v>
      </c>
      <c r="M456" s="32" t="s">
        <v>224</v>
      </c>
      <c r="N456" s="32" t="s">
        <v>225</v>
      </c>
      <c r="O456" s="33">
        <v>0</v>
      </c>
      <c r="P456" s="33">
        <v>265300660.14</v>
      </c>
      <c r="Q456" s="33">
        <v>0</v>
      </c>
      <c r="R456" s="33">
        <v>265300660.14</v>
      </c>
      <c r="S456" s="34" t="s">
        <v>1936</v>
      </c>
      <c r="T456" s="33">
        <v>0</v>
      </c>
      <c r="U456" s="32" t="s">
        <v>226</v>
      </c>
      <c r="V456" s="32" t="s">
        <v>1196</v>
      </c>
      <c r="W456" s="30">
        <f>IF(OR(LEFT(I456)="7",LEFT(I456,1)="8"),VALUE(RIGHT(I456,3)),VALUE(RIGHT(I456,4)))</f>
        <v>149</v>
      </c>
      <c r="X456" s="35"/>
    </row>
    <row r="457" ht="12">
      <c r="T457" s="25">
        <f>SUM(T4:T456)</f>
        <v>878717643502.2306</v>
      </c>
    </row>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sheetData>
  <sheetProtection/>
  <mergeCells count="124">
    <mergeCell ref="B450:D450"/>
    <mergeCell ref="B441:D441"/>
    <mergeCell ref="B431:D431"/>
    <mergeCell ref="B433:D433"/>
    <mergeCell ref="B432:D432"/>
    <mergeCell ref="B440:D440"/>
    <mergeCell ref="B451:D451"/>
    <mergeCell ref="B452:D452"/>
    <mergeCell ref="B419:D419"/>
    <mergeCell ref="B422:D422"/>
    <mergeCell ref="B425:D425"/>
    <mergeCell ref="B426:D426"/>
    <mergeCell ref="B429:D429"/>
    <mergeCell ref="B443:D443"/>
    <mergeCell ref="B444:D444"/>
    <mergeCell ref="B445:D445"/>
    <mergeCell ref="B161:D161"/>
    <mergeCell ref="B132:D132"/>
    <mergeCell ref="B128:D128"/>
    <mergeCell ref="B131:D131"/>
    <mergeCell ref="B138:D138"/>
    <mergeCell ref="B135:D135"/>
    <mergeCell ref="B206:D206"/>
    <mergeCell ref="B139:D139"/>
    <mergeCell ref="B155:D155"/>
    <mergeCell ref="B118:D118"/>
    <mergeCell ref="B119:D119"/>
    <mergeCell ref="B123:D123"/>
    <mergeCell ref="B121:D121"/>
    <mergeCell ref="B130:D130"/>
    <mergeCell ref="B197:D197"/>
    <mergeCell ref="B179:D179"/>
    <mergeCell ref="B20:D20"/>
    <mergeCell ref="B7:D7"/>
    <mergeCell ref="B8:D8"/>
    <mergeCell ref="B28:D28"/>
    <mergeCell ref="B203:D203"/>
    <mergeCell ref="B116:D116"/>
    <mergeCell ref="B122:D122"/>
    <mergeCell ref="B127:D127"/>
    <mergeCell ref="B177:D177"/>
    <mergeCell ref="B178:D178"/>
    <mergeCell ref="B107:D107"/>
    <mergeCell ref="B10:D10"/>
    <mergeCell ref="B5:D5"/>
    <mergeCell ref="B6:D6"/>
    <mergeCell ref="B12:D12"/>
    <mergeCell ref="B11:D11"/>
    <mergeCell ref="B18:D18"/>
    <mergeCell ref="B24:D24"/>
    <mergeCell ref="B25:D25"/>
    <mergeCell ref="B19:D19"/>
    <mergeCell ref="B208:D208"/>
    <mergeCell ref="B209:D209"/>
    <mergeCell ref="B137:D137"/>
    <mergeCell ref="B163:D163"/>
    <mergeCell ref="B172:D172"/>
    <mergeCell ref="B4:D4"/>
    <mergeCell ref="B108:D108"/>
    <mergeCell ref="B30:D30"/>
    <mergeCell ref="B91:D91"/>
    <mergeCell ref="B93:D93"/>
    <mergeCell ref="B219:D219"/>
    <mergeCell ref="B243:D243"/>
    <mergeCell ref="B151:D151"/>
    <mergeCell ref="B162:D162"/>
    <mergeCell ref="B205:D205"/>
    <mergeCell ref="B174:D174"/>
    <mergeCell ref="B175:D175"/>
    <mergeCell ref="B242:D242"/>
    <mergeCell ref="B224:D224"/>
    <mergeCell ref="B225:D225"/>
    <mergeCell ref="B231:D231"/>
    <mergeCell ref="B232:D232"/>
    <mergeCell ref="B221:D221"/>
    <mergeCell ref="B220:D220"/>
    <mergeCell ref="B250:D250"/>
    <mergeCell ref="B253:D253"/>
    <mergeCell ref="B241:D241"/>
    <mergeCell ref="B248:D248"/>
    <mergeCell ref="B226:D226"/>
    <mergeCell ref="B29:D29"/>
    <mergeCell ref="B403:D403"/>
    <mergeCell ref="B397:D397"/>
    <mergeCell ref="B215:D215"/>
    <mergeCell ref="B235:D235"/>
    <mergeCell ref="B236:D236"/>
    <mergeCell ref="B238:D238"/>
    <mergeCell ref="B239:D239"/>
    <mergeCell ref="B213:D213"/>
    <mergeCell ref="B214:D214"/>
    <mergeCell ref="B405:D405"/>
    <mergeCell ref="B406:D406"/>
    <mergeCell ref="B407:D407"/>
    <mergeCell ref="B398:D398"/>
    <mergeCell ref="B399:D399"/>
    <mergeCell ref="B401:D401"/>
    <mergeCell ref="B402:D402"/>
    <mergeCell ref="B280:D280"/>
    <mergeCell ref="B258:D258"/>
    <mergeCell ref="B286:D286"/>
    <mergeCell ref="B360:D360"/>
    <mergeCell ref="B296:D296"/>
    <mergeCell ref="B295:D295"/>
    <mergeCell ref="B294:D294"/>
    <mergeCell ref="B261:D261"/>
    <mergeCell ref="B267:D267"/>
    <mergeCell ref="B266:D266"/>
    <mergeCell ref="B409:D409"/>
    <mergeCell ref="B410:D410"/>
    <mergeCell ref="B411:D411"/>
    <mergeCell ref="B268:D268"/>
    <mergeCell ref="B262:D262"/>
    <mergeCell ref="B254:D254"/>
    <mergeCell ref="B260:D260"/>
    <mergeCell ref="B257:D257"/>
    <mergeCell ref="B279:D279"/>
    <mergeCell ref="B281:D281"/>
    <mergeCell ref="B1:R1"/>
    <mergeCell ref="S1:V1"/>
    <mergeCell ref="B2:R2"/>
    <mergeCell ref="S2:V2"/>
    <mergeCell ref="B3:R3"/>
    <mergeCell ref="S3:V3"/>
  </mergeCells>
  <conditionalFormatting sqref="D77">
    <cfRule type="colorScale" priority="1" dxfId="0">
      <colorScale>
        <cfvo type="min" val="0"/>
        <cfvo type="percentile" val="50"/>
        <cfvo type="max"/>
        <color rgb="FFF8696B"/>
        <color rgb="FFFFEB84"/>
        <color rgb="FF63BE7B"/>
      </colorScale>
    </cfRule>
  </conditionalFormatting>
  <printOptions horizontalCentered="1"/>
  <pageMargins left="0" right="0" top="0.1968503937007874" bottom="0.3937007874015748" header="0" footer="0.1968503937007874"/>
  <pageSetup horizontalDpi="600" verticalDpi="600" orientation="landscape" pageOrder="overThenDown" scale="45" r:id="rId2"/>
  <headerFooter alignWithMargins="0">
    <oddFooter>&amp;RPágina &amp;P de &amp;N</oddFooter>
  </headerFooter>
  <rowBreaks count="10" manualBreakCount="10">
    <brk id="136" min="1" max="21" man="1"/>
    <brk id="160" min="1" max="21" man="1"/>
    <brk id="249" min="1" max="21" man="1"/>
    <brk id="256" min="1" max="21" man="1"/>
    <brk id="265" min="1" max="21" man="1"/>
    <brk id="278" min="1" max="21" man="1"/>
    <brk id="359" min="1" max="21" man="1"/>
    <brk id="400" min="1" max="21" man="1"/>
    <brk id="430" min="1" max="21" man="1"/>
    <brk id="439"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Usuario de Windows</cp:lastModifiedBy>
  <cp:lastPrinted>2019-03-21T02:06:40Z</cp:lastPrinted>
  <dcterms:created xsi:type="dcterms:W3CDTF">2006-10-23T15:09:39Z</dcterms:created>
  <dcterms:modified xsi:type="dcterms:W3CDTF">2019-04-05T05:30:14Z</dcterms:modified>
  <cp:category/>
  <cp:version/>
  <cp:contentType/>
  <cp:contentStatus/>
</cp:coreProperties>
</file>