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35" activeTab="0"/>
  </bookViews>
  <sheets>
    <sheet name="Origen y Aplicación de Recurso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<sst xmlns="http://schemas.openxmlformats.org/spreadsheetml/2006/main" count="80" uniqueCount="44">
  <si>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FUENTE: Secretaría de Hacienda y Crédito Público</t>
  </si>
  <si>
    <t>Subsidios</t>
  </si>
  <si>
    <t>Inversión</t>
  </si>
  <si>
    <t>Otros corrientes</t>
  </si>
  <si>
    <t>Servicios Generales</t>
  </si>
  <si>
    <t>Materiales y suministros</t>
  </si>
  <si>
    <t>Gasto corriente</t>
  </si>
  <si>
    <t>Total</t>
  </si>
  <si>
    <t>Hacienda y Crédito Público</t>
  </si>
  <si>
    <t>Otros</t>
  </si>
  <si>
    <t>Tribunales Agrarios</t>
  </si>
  <si>
    <t>Secretaría de la Función Pública</t>
  </si>
  <si>
    <t>Procuraduría General de la República</t>
  </si>
  <si>
    <t>Medio Ambiente y Recursos Naturales</t>
  </si>
  <si>
    <t>Marina</t>
  </si>
  <si>
    <t>Salud</t>
  </si>
  <si>
    <t>Secretaría de Educación Pública</t>
  </si>
  <si>
    <t>Economía</t>
  </si>
  <si>
    <t>Comunicaciones y Transportes</t>
  </si>
  <si>
    <t>Secretaría de la Defensa Nacional</t>
  </si>
  <si>
    <t>Relaciones Exteriores</t>
  </si>
  <si>
    <t>Gobernación</t>
  </si>
  <si>
    <t>Productos</t>
  </si>
  <si>
    <t>Comisión Nacional de Hidrocarburos</t>
  </si>
  <si>
    <t>Comisión Reguladora de Energía</t>
  </si>
  <si>
    <t>Consejo Nacional de Ciencia y Tecnología</t>
  </si>
  <si>
    <t>Consejería Jurídica del Ejecutivo Federal</t>
  </si>
  <si>
    <t>Instituto Nacional Electoral</t>
  </si>
  <si>
    <t>Energía</t>
  </si>
  <si>
    <t>Agricultura, Ganadería, Desarrollo Rural, Pesca y Alimentación</t>
  </si>
  <si>
    <t>Aprovechamientos</t>
  </si>
  <si>
    <t>Instituto Federal de Telecomunicaciones</t>
  </si>
  <si>
    <t>Turismo</t>
  </si>
  <si>
    <t>Derechos</t>
  </si>
  <si>
    <t>Estructura
%</t>
  </si>
  <si>
    <t>Monto</t>
  </si>
  <si>
    <t>Ramo</t>
  </si>
  <si>
    <t>Concepto de Ley de Ingresos</t>
  </si>
  <si>
    <t>Destino</t>
  </si>
  <si>
    <t>Origen</t>
  </si>
  <si>
    <t>(Millones de Pesos)</t>
  </si>
  <si>
    <t>ORIGEN Y DESTINO DE LOS INGRESOS EXCEDENTES 2015</t>
  </si>
  <si>
    <t>Nota: La suma de los parciales puede no coincidor con los totales debido al redondeo de las cifras.</t>
  </si>
  <si>
    <t>Oficina de la Presidencia de la República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</si>
</sst>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 Light"/>
      <family val="3"/>
    </font>
    <font>
      <sz val="8"/>
      <color indexed="8"/>
      <name val="Soberana Sans"/>
      <family val="3"/>
    </font>
    <font>
      <sz val="10"/>
      <color indexed="8"/>
      <name val="Soberana Sans"/>
      <family val="3"/>
    </font>
    <font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 Light"/>
      <family val="3"/>
    </font>
    <font>
      <sz val="8"/>
      <color theme="1"/>
      <name val="Soberana Sans"/>
      <family val="3"/>
    </font>
    <font>
      <sz val="10"/>
      <color theme="1"/>
      <name val="Soberana Sans"/>
      <family val="3"/>
    </font>
    <font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853F"/>
      </bottom>
    </border>
    <border>
      <left/>
      <right/>
      <top style="medium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5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33" borderId="0" xfId="0" applyFont="1" applyFill="1" applyAlignment="1">
      <alignment vertical="center"/>
    </xf>
    <xf numFmtId="165" fontId="46" fillId="33" borderId="0" xfId="0" applyNumberFormat="1" applyFont="1" applyFill="1" applyAlignment="1">
      <alignment vertical="center"/>
    </xf>
    <xf numFmtId="165" fontId="46" fillId="33" borderId="0" xfId="0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 wrapText="1"/>
    </xf>
    <xf numFmtId="0" fontId="45" fillId="33" borderId="0" xfId="0" applyFont="1" applyFill="1" applyAlignment="1">
      <alignment horizontal="center" vertical="center"/>
    </xf>
    <xf numFmtId="166" fontId="45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 wrapText="1"/>
    </xf>
    <xf numFmtId="165" fontId="45" fillId="33" borderId="0" xfId="0" applyNumberFormat="1" applyFont="1" applyFill="1" applyAlignment="1">
      <alignment vertical="center"/>
    </xf>
    <xf numFmtId="165" fontId="45" fillId="33" borderId="0" xfId="0" applyNumberFormat="1" applyFont="1" applyFill="1" applyAlignment="1">
      <alignment horizontal="right" vertical="center"/>
    </xf>
    <xf numFmtId="166" fontId="45" fillId="33" borderId="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166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165" fontId="45" fillId="33" borderId="10" xfId="0" applyNumberFormat="1" applyFont="1" applyFill="1" applyBorder="1" applyAlignment="1">
      <alignment vertical="center"/>
    </xf>
    <xf numFmtId="165" fontId="45" fillId="33" borderId="10" xfId="0" applyNumberFormat="1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vertical="center"/>
    </xf>
    <xf numFmtId="165" fontId="46" fillId="33" borderId="0" xfId="0" applyNumberFormat="1" applyFont="1" applyFill="1" applyBorder="1" applyAlignment="1">
      <alignment vertical="center"/>
    </xf>
    <xf numFmtId="164" fontId="46" fillId="33" borderId="0" xfId="0" applyNumberFormat="1" applyFont="1" applyFill="1" applyBorder="1" applyAlignment="1">
      <alignment vertical="center"/>
    </xf>
    <xf numFmtId="164" fontId="46" fillId="33" borderId="0" xfId="0" applyNumberFormat="1" applyFont="1" applyFill="1" applyAlignment="1">
      <alignment vertical="center"/>
    </xf>
    <xf numFmtId="164" fontId="45" fillId="33" borderId="0" xfId="0" applyNumberFormat="1" applyFont="1" applyFill="1" applyAlignment="1">
      <alignment vertical="center"/>
    </xf>
    <xf numFmtId="165" fontId="45" fillId="33" borderId="0" xfId="0" applyNumberFormat="1" applyFont="1" applyFill="1" applyBorder="1" applyAlignment="1">
      <alignment vertical="center"/>
    </xf>
    <xf numFmtId="164" fontId="45" fillId="33" borderId="0" xfId="0" applyNumberFormat="1" applyFont="1" applyFill="1" applyBorder="1" applyAlignment="1">
      <alignment vertical="center"/>
    </xf>
    <xf numFmtId="164" fontId="45" fillId="33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34" borderId="11" xfId="0" applyFont="1" applyFill="1" applyBorder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vertic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7" fillId="34" borderId="12" xfId="0" applyFont="1" applyFill="1" applyBorder="1" applyAlignment="1">
      <alignment horizontal="center" vertical="center" wrapText="1"/>
    </xf>
    <xf numFmtId="166" fontId="45" fillId="33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2"/>
  <sheetViews>
    <sheetView showGridLines="0" tabSelected="1" zoomScalePageLayoutView="0" workbookViewId="0" topLeftCell="A1">
      <selection activeCell="G29" sqref="G29"/>
    </sheetView>
  </sheetViews>
  <sheetFormatPr defaultColWidth="11.421875" defaultRowHeight="15"/>
  <cols>
    <col min="1" max="1" width="2.00390625" style="1" customWidth="1"/>
    <col min="2" max="2" width="5.28125" style="1" customWidth="1"/>
    <col min="3" max="3" width="18.8515625" style="1" customWidth="1"/>
    <col min="4" max="5" width="11.421875" style="1" customWidth="1"/>
    <col min="6" max="6" width="0.42578125" style="1" customWidth="1"/>
    <col min="7" max="7" width="3.140625" style="1" customWidth="1"/>
    <col min="8" max="8" width="34.8515625" style="5" customWidth="1"/>
    <col min="9" max="9" width="16.421875" style="1" customWidth="1"/>
    <col min="10" max="10" width="11.421875" style="1" customWidth="1"/>
    <col min="11" max="11" width="3.140625" style="1" customWidth="1"/>
    <col min="12" max="12" width="12.00390625" style="1" bestFit="1" customWidth="1"/>
    <col min="13" max="13" width="11.421875" style="1" customWidth="1"/>
    <col min="14" max="14" width="15.28125" style="1" bestFit="1" customWidth="1"/>
    <col min="15" max="15" width="11.421875" style="1" customWidth="1"/>
    <col min="16" max="16" width="16.8515625" style="1" customWidth="1"/>
    <col min="17" max="16384" width="11.421875" style="1" customWidth="1"/>
  </cols>
  <sheetData>
    <row r="1" ht="7.5" customHeight="1"/>
    <row r="2" spans="2:10" ht="12.75">
      <c r="B2" s="47" t="s">
        <v>41</v>
      </c>
      <c r="C2" s="47"/>
      <c r="D2" s="47"/>
      <c r="E2" s="47"/>
      <c r="F2" s="47"/>
      <c r="G2" s="47"/>
      <c r="H2" s="47"/>
      <c r="I2" s="47"/>
      <c r="J2" s="47"/>
    </row>
    <row r="3" spans="2:10" ht="12.75">
      <c r="B3" s="48" t="s">
        <v>40</v>
      </c>
      <c r="C3" s="48"/>
      <c r="D3" s="48"/>
      <c r="E3" s="48"/>
      <c r="F3" s="48"/>
      <c r="G3" s="48"/>
      <c r="H3" s="48"/>
      <c r="I3" s="48"/>
      <c r="J3" s="48"/>
    </row>
    <row r="4" spans="2:10" ht="3" customHeight="1">
      <c r="B4" s="10"/>
      <c r="C4" s="10"/>
      <c r="D4" s="10"/>
      <c r="E4" s="10"/>
      <c r="F4" s="10"/>
      <c r="G4" s="10"/>
      <c r="H4" s="10"/>
      <c r="I4" s="10"/>
      <c r="J4" s="10"/>
    </row>
    <row r="5" spans="2:10" ht="15" customHeight="1" thickBot="1">
      <c r="B5" s="45" t="s">
        <v>39</v>
      </c>
      <c r="C5" s="46"/>
      <c r="D5" s="46"/>
      <c r="E5" s="46"/>
      <c r="F5" s="39"/>
      <c r="G5" s="49" t="s">
        <v>38</v>
      </c>
      <c r="H5" s="49"/>
      <c r="I5" s="49"/>
      <c r="J5" s="49"/>
    </row>
    <row r="6" spans="2:10" ht="26.25" customHeight="1">
      <c r="B6" s="40"/>
      <c r="C6" s="41" t="s">
        <v>37</v>
      </c>
      <c r="D6" s="41" t="s">
        <v>35</v>
      </c>
      <c r="E6" s="41" t="s">
        <v>34</v>
      </c>
      <c r="F6" s="42"/>
      <c r="G6" s="43"/>
      <c r="H6" s="44" t="s">
        <v>36</v>
      </c>
      <c r="I6" s="44" t="s">
        <v>35</v>
      </c>
      <c r="J6" s="44" t="s">
        <v>34</v>
      </c>
    </row>
    <row r="7" spans="2:10" ht="12" customHeight="1">
      <c r="B7" s="13" t="s">
        <v>7</v>
      </c>
      <c r="C7" s="13"/>
      <c r="D7" s="14">
        <f>D8+D23+D45+D59</f>
        <v>64943.60392175</v>
      </c>
      <c r="E7" s="15">
        <f>E8+E23+E45+E59</f>
        <v>100.00000000000001</v>
      </c>
      <c r="F7" s="15"/>
      <c r="G7" s="13"/>
      <c r="H7" s="16" t="s">
        <v>7</v>
      </c>
      <c r="I7" s="14">
        <f>I8+I23+I45+I59</f>
        <v>64943.60392175</v>
      </c>
      <c r="J7" s="17"/>
    </row>
    <row r="8" spans="2:11" ht="12" customHeight="1">
      <c r="B8" s="13"/>
      <c r="C8" s="13" t="s">
        <v>33</v>
      </c>
      <c r="D8" s="14">
        <f>I8</f>
        <v>22512.867675910005</v>
      </c>
      <c r="E8" s="15">
        <f>(D8*100)/D7</f>
        <v>34.66525772581942</v>
      </c>
      <c r="F8" s="15"/>
      <c r="G8" s="13" t="s">
        <v>33</v>
      </c>
      <c r="H8" s="18"/>
      <c r="I8" s="14">
        <f>SUM(I9:I22)</f>
        <v>22512.867675910005</v>
      </c>
      <c r="J8" s="14">
        <f>SUM(J9:J22)</f>
        <v>99.99999999999997</v>
      </c>
      <c r="K8" s="2"/>
    </row>
    <row r="9" spans="2:10" ht="12" customHeight="1">
      <c r="B9" s="17"/>
      <c r="C9" s="17"/>
      <c r="D9" s="17"/>
      <c r="E9" s="19"/>
      <c r="F9" s="19"/>
      <c r="G9" s="20">
        <v>4</v>
      </c>
      <c r="H9" s="21" t="s">
        <v>21</v>
      </c>
      <c r="I9" s="22">
        <v>2979.8393234</v>
      </c>
      <c r="J9" s="22">
        <f>(I9*100)/I8</f>
        <v>13.23616060955482</v>
      </c>
    </row>
    <row r="10" spans="2:10" ht="12" customHeight="1">
      <c r="B10" s="17"/>
      <c r="C10" s="17"/>
      <c r="D10" s="17"/>
      <c r="E10" s="19"/>
      <c r="F10" s="19"/>
      <c r="G10" s="20">
        <v>5</v>
      </c>
      <c r="H10" s="21" t="s">
        <v>20</v>
      </c>
      <c r="I10" s="22">
        <v>3170.73864125</v>
      </c>
      <c r="J10" s="22">
        <f>(I10*100)/I8</f>
        <v>14.084117078709005</v>
      </c>
    </row>
    <row r="11" spans="2:10" ht="12" customHeight="1">
      <c r="B11" s="17"/>
      <c r="C11" s="17"/>
      <c r="D11" s="17"/>
      <c r="E11" s="19"/>
      <c r="F11" s="19"/>
      <c r="G11" s="20">
        <v>6</v>
      </c>
      <c r="H11" s="21" t="s">
        <v>8</v>
      </c>
      <c r="I11" s="22">
        <v>4129.042541</v>
      </c>
      <c r="J11" s="22">
        <f>(I11*100)/I8</f>
        <v>18.340811132729662</v>
      </c>
    </row>
    <row r="12" spans="2:10" ht="12" customHeight="1">
      <c r="B12" s="17"/>
      <c r="C12" s="17"/>
      <c r="D12" s="17"/>
      <c r="E12" s="19"/>
      <c r="F12" s="19"/>
      <c r="G12" s="20">
        <v>7</v>
      </c>
      <c r="H12" s="21" t="s">
        <v>19</v>
      </c>
      <c r="I12" s="22">
        <v>118.823371</v>
      </c>
      <c r="J12" s="22">
        <f>(I12*100)/I8</f>
        <v>0.5278020228722238</v>
      </c>
    </row>
    <row r="13" spans="2:10" ht="17.25" customHeight="1">
      <c r="B13" s="17"/>
      <c r="C13" s="17"/>
      <c r="D13" s="17"/>
      <c r="E13" s="19"/>
      <c r="F13" s="19"/>
      <c r="G13" s="50">
        <v>8</v>
      </c>
      <c r="H13" s="21" t="s">
        <v>29</v>
      </c>
      <c r="I13" s="22">
        <v>661.843944</v>
      </c>
      <c r="J13" s="22">
        <f>(I13*100)/I8</f>
        <v>2.9398473509805636</v>
      </c>
    </row>
    <row r="14" spans="2:10" ht="12" customHeight="1">
      <c r="B14" s="17"/>
      <c r="C14" s="17"/>
      <c r="D14" s="17"/>
      <c r="E14" s="19"/>
      <c r="F14" s="19"/>
      <c r="G14" s="20">
        <v>9</v>
      </c>
      <c r="H14" s="21" t="s">
        <v>18</v>
      </c>
      <c r="I14" s="22">
        <v>610.22479</v>
      </c>
      <c r="J14" s="22">
        <f>(I14*100)/I8</f>
        <v>2.710560017429382</v>
      </c>
    </row>
    <row r="15" spans="2:10" ht="12" customHeight="1">
      <c r="B15" s="17"/>
      <c r="C15" s="17"/>
      <c r="D15" s="17"/>
      <c r="E15" s="19"/>
      <c r="F15" s="19"/>
      <c r="G15" s="20">
        <v>10</v>
      </c>
      <c r="H15" s="21" t="s">
        <v>17</v>
      </c>
      <c r="I15" s="22">
        <v>2127.84827338</v>
      </c>
      <c r="J15" s="22">
        <f>(I15*100)/I8</f>
        <v>9.451698042257467</v>
      </c>
    </row>
    <row r="16" spans="2:10" ht="12" customHeight="1">
      <c r="B16" s="17"/>
      <c r="C16" s="17"/>
      <c r="D16" s="17"/>
      <c r="E16" s="19"/>
      <c r="F16" s="19"/>
      <c r="G16" s="20">
        <v>11</v>
      </c>
      <c r="H16" s="21" t="s">
        <v>16</v>
      </c>
      <c r="I16" s="22">
        <v>427.06715135</v>
      </c>
      <c r="J16" s="22">
        <f>(I16*100)/I8</f>
        <v>1.89699134511853</v>
      </c>
    </row>
    <row r="17" spans="2:10" ht="12" customHeight="1">
      <c r="B17" s="17"/>
      <c r="C17" s="17"/>
      <c r="D17" s="17"/>
      <c r="E17" s="19"/>
      <c r="F17" s="19"/>
      <c r="G17" s="20">
        <v>12</v>
      </c>
      <c r="H17" s="21" t="s">
        <v>15</v>
      </c>
      <c r="I17" s="22">
        <v>938.621324</v>
      </c>
      <c r="J17" s="22">
        <f>(I17*100)/I8</f>
        <v>4.169265939427059</v>
      </c>
    </row>
    <row r="18" spans="2:10" ht="12" customHeight="1">
      <c r="B18" s="17"/>
      <c r="C18" s="17"/>
      <c r="D18" s="17"/>
      <c r="E18" s="19"/>
      <c r="F18" s="19"/>
      <c r="G18" s="20">
        <v>16</v>
      </c>
      <c r="H18" s="21" t="s">
        <v>13</v>
      </c>
      <c r="I18" s="22">
        <v>2316.6712136</v>
      </c>
      <c r="J18" s="22">
        <f>(I18*100)/I8</f>
        <v>10.290431441033007</v>
      </c>
    </row>
    <row r="19" spans="2:10" ht="12" customHeight="1">
      <c r="B19" s="17"/>
      <c r="C19" s="17"/>
      <c r="D19" s="17"/>
      <c r="E19" s="19"/>
      <c r="F19" s="19"/>
      <c r="G19" s="20">
        <v>21</v>
      </c>
      <c r="H19" s="21" t="s">
        <v>32</v>
      </c>
      <c r="I19" s="22">
        <v>3616.3347624000003</v>
      </c>
      <c r="J19" s="22">
        <f>(I19*100)/I8</f>
        <v>16.06341233138271</v>
      </c>
    </row>
    <row r="20" spans="2:10" ht="12" customHeight="1">
      <c r="B20" s="17"/>
      <c r="C20" s="17"/>
      <c r="D20" s="17"/>
      <c r="E20" s="19"/>
      <c r="F20" s="19"/>
      <c r="G20" s="20">
        <v>27</v>
      </c>
      <c r="H20" s="21" t="s">
        <v>11</v>
      </c>
      <c r="I20" s="22">
        <v>866.509244</v>
      </c>
      <c r="J20" s="22">
        <f>(I20*100)/I8</f>
        <v>3.8489509931567363</v>
      </c>
    </row>
    <row r="21" spans="2:10" ht="12" customHeight="1">
      <c r="B21" s="17"/>
      <c r="C21" s="17"/>
      <c r="D21" s="17"/>
      <c r="E21" s="19"/>
      <c r="F21" s="19"/>
      <c r="G21" s="20">
        <v>43</v>
      </c>
      <c r="H21" s="21" t="s">
        <v>31</v>
      </c>
      <c r="I21" s="22">
        <v>237.32603553</v>
      </c>
      <c r="J21" s="22">
        <f>(I21*100)/I8</f>
        <v>1.054179498349523</v>
      </c>
    </row>
    <row r="22" spans="2:10" ht="12" customHeight="1">
      <c r="B22" s="17"/>
      <c r="C22" s="17"/>
      <c r="D22" s="17"/>
      <c r="E22" s="19"/>
      <c r="F22" s="19"/>
      <c r="G22" s="20">
        <v>45</v>
      </c>
      <c r="H22" s="21" t="s">
        <v>24</v>
      </c>
      <c r="I22" s="22">
        <v>311.977061</v>
      </c>
      <c r="J22" s="22">
        <f>(I22*100)/I8</f>
        <v>1.385772196999285</v>
      </c>
    </row>
    <row r="23" spans="2:10" ht="12" customHeight="1">
      <c r="B23" s="17"/>
      <c r="C23" s="13" t="s">
        <v>30</v>
      </c>
      <c r="D23" s="14">
        <f>I23</f>
        <v>40748.44694263</v>
      </c>
      <c r="E23" s="15">
        <f>(D23*100)/D7</f>
        <v>62.744357383873336</v>
      </c>
      <c r="F23" s="15"/>
      <c r="G23" s="13" t="s">
        <v>30</v>
      </c>
      <c r="H23" s="18"/>
      <c r="I23" s="14">
        <f>SUM(I24:I44)</f>
        <v>40748.44694263</v>
      </c>
      <c r="J23" s="14">
        <f>SUM(J24:J44)</f>
        <v>100.00000000000001</v>
      </c>
    </row>
    <row r="24" spans="2:10" ht="12" customHeight="1">
      <c r="B24" s="17"/>
      <c r="C24" s="13"/>
      <c r="D24" s="14"/>
      <c r="E24" s="15"/>
      <c r="F24" s="15"/>
      <c r="G24" s="20">
        <v>2</v>
      </c>
      <c r="H24" s="18" t="s">
        <v>43</v>
      </c>
      <c r="I24" s="22">
        <v>14.871172</v>
      </c>
      <c r="J24" s="23">
        <f>(I24*100)/I23</f>
        <v>0.03649506451359292</v>
      </c>
    </row>
    <row r="25" spans="2:10" ht="12" customHeight="1">
      <c r="B25" s="17"/>
      <c r="C25" s="13"/>
      <c r="D25" s="14"/>
      <c r="E25" s="15"/>
      <c r="F25" s="15"/>
      <c r="G25" s="20">
        <v>4</v>
      </c>
      <c r="H25" s="18" t="s">
        <v>21</v>
      </c>
      <c r="I25" s="22">
        <v>1171.720148</v>
      </c>
      <c r="J25" s="23">
        <f>(I25*100)/I23</f>
        <v>2.8754964567107857</v>
      </c>
    </row>
    <row r="26" spans="2:10" ht="12" customHeight="1">
      <c r="B26" s="17"/>
      <c r="C26" s="17"/>
      <c r="D26" s="17"/>
      <c r="E26" s="19"/>
      <c r="F26" s="19"/>
      <c r="G26" s="20">
        <v>5</v>
      </c>
      <c r="H26" s="24" t="s">
        <v>20</v>
      </c>
      <c r="I26" s="22">
        <v>7.519968</v>
      </c>
      <c r="J26" s="23">
        <f>(I26*100)/I23</f>
        <v>0.01845461254164462</v>
      </c>
    </row>
    <row r="27" spans="2:10" ht="12" customHeight="1">
      <c r="B27" s="17"/>
      <c r="C27" s="17"/>
      <c r="D27" s="17"/>
      <c r="E27" s="19"/>
      <c r="F27" s="19"/>
      <c r="G27" s="20">
        <v>6</v>
      </c>
      <c r="H27" s="24" t="s">
        <v>8</v>
      </c>
      <c r="I27" s="22">
        <v>6534.955252</v>
      </c>
      <c r="J27" s="23">
        <f>(I27*100)/I23</f>
        <v>16.03731121630379</v>
      </c>
    </row>
    <row r="28" spans="2:10" ht="12" customHeight="1">
      <c r="B28" s="17"/>
      <c r="C28" s="17"/>
      <c r="D28" s="17"/>
      <c r="E28" s="19"/>
      <c r="F28" s="19"/>
      <c r="G28" s="20">
        <v>7</v>
      </c>
      <c r="H28" s="24" t="s">
        <v>19</v>
      </c>
      <c r="I28" s="22">
        <v>1760.583031</v>
      </c>
      <c r="J28" s="23">
        <f>(I28*100)/I23</f>
        <v>4.320613822359257</v>
      </c>
    </row>
    <row r="29" spans="2:10" ht="17.25" customHeight="1">
      <c r="B29" s="17"/>
      <c r="C29" s="17"/>
      <c r="D29" s="17"/>
      <c r="E29" s="19"/>
      <c r="F29" s="19"/>
      <c r="G29" s="50">
        <v>8</v>
      </c>
      <c r="H29" s="24" t="s">
        <v>29</v>
      </c>
      <c r="I29" s="22">
        <v>528.888392</v>
      </c>
      <c r="J29" s="23">
        <f>(I29*100)/I23</f>
        <v>1.297935091230901</v>
      </c>
    </row>
    <row r="30" spans="2:10" ht="12" customHeight="1">
      <c r="B30" s="17"/>
      <c r="C30" s="17"/>
      <c r="D30" s="17"/>
      <c r="E30" s="19"/>
      <c r="F30" s="19"/>
      <c r="G30" s="20">
        <v>9</v>
      </c>
      <c r="H30" s="24" t="s">
        <v>18</v>
      </c>
      <c r="I30" s="22">
        <v>22359.064237</v>
      </c>
      <c r="J30" s="23">
        <f>(I30*100)/I23</f>
        <v>54.87096052637164</v>
      </c>
    </row>
    <row r="31" spans="2:10" ht="12" customHeight="1">
      <c r="B31" s="17"/>
      <c r="C31" s="17"/>
      <c r="D31" s="17"/>
      <c r="E31" s="19"/>
      <c r="F31" s="19"/>
      <c r="G31" s="20">
        <v>10</v>
      </c>
      <c r="H31" s="24" t="s">
        <v>17</v>
      </c>
      <c r="I31" s="22">
        <v>34.489476479999986</v>
      </c>
      <c r="J31" s="23">
        <f>(I31*100)/I23</f>
        <v>0.08463997788322569</v>
      </c>
    </row>
    <row r="32" spans="2:10" ht="12" customHeight="1">
      <c r="B32" s="17"/>
      <c r="C32" s="17"/>
      <c r="D32" s="17"/>
      <c r="E32" s="19"/>
      <c r="F32" s="19"/>
      <c r="G32" s="20">
        <v>11</v>
      </c>
      <c r="H32" s="24" t="s">
        <v>16</v>
      </c>
      <c r="I32" s="22">
        <v>334.388565</v>
      </c>
      <c r="J32" s="23">
        <f>(I32*100)/I23</f>
        <v>0.82061671079339</v>
      </c>
    </row>
    <row r="33" spans="2:10" ht="12" customHeight="1">
      <c r="B33" s="17"/>
      <c r="C33" s="17"/>
      <c r="D33" s="17"/>
      <c r="E33" s="19"/>
      <c r="F33" s="19"/>
      <c r="G33" s="20">
        <v>12</v>
      </c>
      <c r="H33" s="24" t="s">
        <v>15</v>
      </c>
      <c r="I33" s="22">
        <v>118.08670401</v>
      </c>
      <c r="J33" s="23">
        <f>(I33*100)/I23</f>
        <v>0.28979436731970437</v>
      </c>
    </row>
    <row r="34" spans="2:10" ht="12" customHeight="1">
      <c r="B34" s="17"/>
      <c r="C34" s="17"/>
      <c r="D34" s="17"/>
      <c r="E34" s="19"/>
      <c r="F34" s="19"/>
      <c r="G34" s="20">
        <v>13</v>
      </c>
      <c r="H34" s="24" t="s">
        <v>14</v>
      </c>
      <c r="I34" s="22">
        <v>389.324324</v>
      </c>
      <c r="J34" s="23">
        <f>(I34*100)/I23</f>
        <v>0.9554335274375787</v>
      </c>
    </row>
    <row r="35" spans="2:10" ht="12" customHeight="1">
      <c r="B35" s="17"/>
      <c r="C35" s="17"/>
      <c r="D35" s="17"/>
      <c r="E35" s="19"/>
      <c r="F35" s="19"/>
      <c r="G35" s="20">
        <v>16</v>
      </c>
      <c r="H35" s="24" t="s">
        <v>13</v>
      </c>
      <c r="I35" s="22">
        <v>3645.930982</v>
      </c>
      <c r="J35" s="23">
        <f>(I35*100)/I23</f>
        <v>8.947410896746886</v>
      </c>
    </row>
    <row r="36" spans="2:10" ht="12" customHeight="1">
      <c r="B36" s="17"/>
      <c r="C36" s="17"/>
      <c r="D36" s="17"/>
      <c r="E36" s="19"/>
      <c r="F36" s="19"/>
      <c r="G36" s="20">
        <v>17</v>
      </c>
      <c r="H36" s="24" t="s">
        <v>12</v>
      </c>
      <c r="I36" s="22">
        <v>21.653615</v>
      </c>
      <c r="J36" s="23">
        <f>(I36*100)/I23</f>
        <v>0.05313973077424586</v>
      </c>
    </row>
    <row r="37" spans="2:10" ht="12" customHeight="1">
      <c r="B37" s="17"/>
      <c r="C37" s="17"/>
      <c r="D37" s="17"/>
      <c r="E37" s="19"/>
      <c r="F37" s="19"/>
      <c r="G37" s="20">
        <v>18</v>
      </c>
      <c r="H37" s="24" t="s">
        <v>28</v>
      </c>
      <c r="I37" s="22">
        <v>291.80189314</v>
      </c>
      <c r="J37" s="23">
        <f>(I37*100)/I23</f>
        <v>0.7161055574727296</v>
      </c>
    </row>
    <row r="38" spans="2:10" ht="12" customHeight="1">
      <c r="B38" s="17"/>
      <c r="C38" s="17"/>
      <c r="D38" s="17"/>
      <c r="E38" s="19"/>
      <c r="F38" s="19"/>
      <c r="G38" s="20">
        <v>22</v>
      </c>
      <c r="H38" s="24" t="s">
        <v>27</v>
      </c>
      <c r="I38" s="22">
        <v>36.044847</v>
      </c>
      <c r="J38" s="23">
        <f>(I38*100)/I23</f>
        <v>0.08845698352810297</v>
      </c>
    </row>
    <row r="39" spans="2:10" ht="12" customHeight="1">
      <c r="B39" s="17"/>
      <c r="C39" s="17"/>
      <c r="D39" s="17"/>
      <c r="E39" s="19"/>
      <c r="F39" s="19"/>
      <c r="G39" s="20">
        <v>27</v>
      </c>
      <c r="H39" s="24" t="s">
        <v>11</v>
      </c>
      <c r="I39" s="22">
        <v>240.000641</v>
      </c>
      <c r="J39" s="23">
        <f>(I39*100)/I23</f>
        <v>0.5889810753717766</v>
      </c>
    </row>
    <row r="40" spans="2:10" ht="12" customHeight="1">
      <c r="B40" s="17"/>
      <c r="C40" s="17"/>
      <c r="D40" s="17"/>
      <c r="E40" s="19"/>
      <c r="F40" s="19"/>
      <c r="G40" s="20">
        <v>31</v>
      </c>
      <c r="H40" s="24" t="s">
        <v>10</v>
      </c>
      <c r="I40" s="22">
        <v>1.880463</v>
      </c>
      <c r="J40" s="23">
        <f>(I40*100)/I23</f>
        <v>0.0046148090076844304</v>
      </c>
    </row>
    <row r="41" spans="2:10" ht="12" customHeight="1">
      <c r="B41" s="17"/>
      <c r="C41" s="17"/>
      <c r="D41" s="17"/>
      <c r="E41" s="19"/>
      <c r="F41" s="19"/>
      <c r="G41" s="20">
        <v>37</v>
      </c>
      <c r="H41" s="24" t="s">
        <v>26</v>
      </c>
      <c r="I41" s="22">
        <v>0.141284</v>
      </c>
      <c r="J41" s="23">
        <f>(I41*100)/I23</f>
        <v>0.0003467224166823208</v>
      </c>
    </row>
    <row r="42" spans="2:10" ht="12" customHeight="1">
      <c r="B42" s="17"/>
      <c r="C42" s="17"/>
      <c r="D42" s="17"/>
      <c r="E42" s="19"/>
      <c r="F42" s="19"/>
      <c r="G42" s="20">
        <v>38</v>
      </c>
      <c r="H42" s="24" t="s">
        <v>25</v>
      </c>
      <c r="I42" s="22">
        <v>283.905922</v>
      </c>
      <c r="J42" s="23">
        <f>(I42*100)/I23</f>
        <v>0.6967282026716576</v>
      </c>
    </row>
    <row r="43" spans="2:10" ht="12" customHeight="1">
      <c r="B43" s="17"/>
      <c r="C43" s="17"/>
      <c r="D43" s="17"/>
      <c r="E43" s="19"/>
      <c r="F43" s="19"/>
      <c r="G43" s="20">
        <v>45</v>
      </c>
      <c r="H43" s="21" t="s">
        <v>24</v>
      </c>
      <c r="I43" s="22">
        <v>521.345978</v>
      </c>
      <c r="J43" s="23">
        <f>(I43*100)/I23</f>
        <v>1.2794253943813032</v>
      </c>
    </row>
    <row r="44" spans="2:10" ht="12" customHeight="1">
      <c r="B44" s="17"/>
      <c r="C44" s="17"/>
      <c r="D44" s="17"/>
      <c r="E44" s="19"/>
      <c r="F44" s="19"/>
      <c r="G44" s="20">
        <v>46</v>
      </c>
      <c r="H44" s="24" t="s">
        <v>23</v>
      </c>
      <c r="I44" s="22">
        <v>2451.850048</v>
      </c>
      <c r="J44" s="23">
        <f>(I44*100)/I23</f>
        <v>6.017039254163417</v>
      </c>
    </row>
    <row r="45" spans="2:10" ht="12" customHeight="1">
      <c r="B45" s="17"/>
      <c r="C45" s="13" t="s">
        <v>22</v>
      </c>
      <c r="D45" s="14">
        <f>I45</f>
        <v>1442.1838242099998</v>
      </c>
      <c r="E45" s="15">
        <f>(D45*100)/D7</f>
        <v>2.22067107016062</v>
      </c>
      <c r="F45" s="15"/>
      <c r="G45" s="13" t="s">
        <v>22</v>
      </c>
      <c r="H45" s="18"/>
      <c r="I45" s="14">
        <f>SUM(I46:I58)</f>
        <v>1442.1838242099998</v>
      </c>
      <c r="J45" s="14">
        <f>SUM(J46:J58)</f>
        <v>100.00000000000003</v>
      </c>
    </row>
    <row r="46" spans="2:10" ht="12" customHeight="1">
      <c r="B46" s="17"/>
      <c r="C46" s="13"/>
      <c r="D46" s="14"/>
      <c r="E46" s="15"/>
      <c r="F46" s="15"/>
      <c r="G46" s="20">
        <v>4</v>
      </c>
      <c r="H46" s="24" t="s">
        <v>21</v>
      </c>
      <c r="I46" s="22">
        <v>196.46891</v>
      </c>
      <c r="J46" s="23">
        <f>(I46*100)/I45</f>
        <v>13.62301439676886</v>
      </c>
    </row>
    <row r="47" spans="2:10" ht="12" customHeight="1">
      <c r="B47" s="17"/>
      <c r="C47" s="17"/>
      <c r="D47" s="17"/>
      <c r="E47" s="19"/>
      <c r="F47" s="19"/>
      <c r="G47" s="20">
        <v>5</v>
      </c>
      <c r="H47" s="24" t="s">
        <v>20</v>
      </c>
      <c r="I47" s="22">
        <v>1.48833</v>
      </c>
      <c r="J47" s="23">
        <f>(I47*100)/I45</f>
        <v>0.10319974298805343</v>
      </c>
    </row>
    <row r="48" spans="2:10" ht="12" customHeight="1">
      <c r="B48" s="17"/>
      <c r="C48" s="17"/>
      <c r="D48" s="17"/>
      <c r="E48" s="19"/>
      <c r="F48" s="19"/>
      <c r="G48" s="20">
        <v>6</v>
      </c>
      <c r="H48" s="24" t="s">
        <v>8</v>
      </c>
      <c r="I48" s="22">
        <v>1.294479</v>
      </c>
      <c r="J48" s="23">
        <f>(I48*100)/I45</f>
        <v>0.08975825260757521</v>
      </c>
    </row>
    <row r="49" spans="2:10" ht="12" customHeight="1">
      <c r="B49" s="17"/>
      <c r="C49" s="17"/>
      <c r="D49" s="17"/>
      <c r="E49" s="19"/>
      <c r="F49" s="19"/>
      <c r="G49" s="20">
        <v>7</v>
      </c>
      <c r="H49" s="24" t="s">
        <v>19</v>
      </c>
      <c r="I49" s="22">
        <v>316.47912</v>
      </c>
      <c r="J49" s="23">
        <f>(I49*100)/I45</f>
        <v>21.94443694952418</v>
      </c>
    </row>
    <row r="50" spans="2:10" ht="12" customHeight="1">
      <c r="B50" s="17"/>
      <c r="C50" s="17"/>
      <c r="D50" s="17"/>
      <c r="E50" s="19"/>
      <c r="F50" s="19"/>
      <c r="G50" s="20">
        <v>9</v>
      </c>
      <c r="H50" s="24" t="s">
        <v>18</v>
      </c>
      <c r="I50" s="22">
        <v>0.118672</v>
      </c>
      <c r="J50" s="23">
        <f>(I50*100)/I45</f>
        <v>0.008228632023730139</v>
      </c>
    </row>
    <row r="51" spans="2:10" ht="12" customHeight="1">
      <c r="B51" s="17"/>
      <c r="C51" s="17"/>
      <c r="D51" s="17"/>
      <c r="E51" s="19"/>
      <c r="F51" s="19"/>
      <c r="G51" s="20">
        <v>10</v>
      </c>
      <c r="H51" s="24" t="s">
        <v>17</v>
      </c>
      <c r="I51" s="22">
        <v>0.11620625999999999</v>
      </c>
      <c r="J51" s="23">
        <f>(I51*100)/I45</f>
        <v>0.008057659366943429</v>
      </c>
    </row>
    <row r="52" spans="2:10" ht="12" customHeight="1">
      <c r="B52" s="17"/>
      <c r="C52" s="17"/>
      <c r="D52" s="17"/>
      <c r="E52" s="19"/>
      <c r="F52" s="19"/>
      <c r="G52" s="20">
        <v>11</v>
      </c>
      <c r="H52" s="24" t="s">
        <v>16</v>
      </c>
      <c r="I52" s="22">
        <v>582.04901295</v>
      </c>
      <c r="J52" s="23">
        <f>(I52*100)/I45</f>
        <v>40.358864326386076</v>
      </c>
    </row>
    <row r="53" spans="2:10" ht="12" customHeight="1">
      <c r="B53" s="17"/>
      <c r="C53" s="17"/>
      <c r="D53" s="17"/>
      <c r="E53" s="19"/>
      <c r="F53" s="19"/>
      <c r="G53" s="20">
        <v>12</v>
      </c>
      <c r="H53" s="24" t="s">
        <v>15</v>
      </c>
      <c r="I53" s="22">
        <v>45.999887</v>
      </c>
      <c r="J53" s="23">
        <f>(I53*100)/I45</f>
        <v>3.189599427465347</v>
      </c>
    </row>
    <row r="54" spans="2:10" ht="12" customHeight="1">
      <c r="B54" s="17"/>
      <c r="C54" s="17"/>
      <c r="D54" s="17"/>
      <c r="E54" s="19"/>
      <c r="F54" s="19"/>
      <c r="G54" s="20">
        <v>13</v>
      </c>
      <c r="H54" s="24" t="s">
        <v>14</v>
      </c>
      <c r="I54" s="22">
        <v>115.861418</v>
      </c>
      <c r="J54" s="23">
        <f>(I54*100)/I45</f>
        <v>8.033748268079947</v>
      </c>
    </row>
    <row r="55" spans="2:10" ht="12" customHeight="1">
      <c r="B55" s="17"/>
      <c r="C55" s="17"/>
      <c r="D55" s="17"/>
      <c r="E55" s="19"/>
      <c r="F55" s="19"/>
      <c r="G55" s="20">
        <v>16</v>
      </c>
      <c r="H55" s="24" t="s">
        <v>13</v>
      </c>
      <c r="I55" s="22">
        <v>2.91403</v>
      </c>
      <c r="J55" s="23">
        <f>(I55*100)/I45</f>
        <v>0.2020567663485096</v>
      </c>
    </row>
    <row r="56" spans="2:10" ht="12" customHeight="1">
      <c r="B56" s="17"/>
      <c r="C56" s="17"/>
      <c r="D56" s="17"/>
      <c r="E56" s="19"/>
      <c r="F56" s="19"/>
      <c r="G56" s="20">
        <v>17</v>
      </c>
      <c r="H56" s="24" t="s">
        <v>12</v>
      </c>
      <c r="I56" s="22">
        <v>43.007633</v>
      </c>
      <c r="J56" s="23">
        <f>(I56*100)/I45</f>
        <v>2.982118664627149</v>
      </c>
    </row>
    <row r="57" spans="2:14" ht="12" customHeight="1">
      <c r="B57" s="17"/>
      <c r="C57" s="17"/>
      <c r="D57" s="17"/>
      <c r="E57" s="19"/>
      <c r="F57" s="19"/>
      <c r="G57" s="20">
        <v>27</v>
      </c>
      <c r="H57" s="24" t="s">
        <v>11</v>
      </c>
      <c r="I57" s="22">
        <v>136.208053</v>
      </c>
      <c r="J57" s="23">
        <f>(I57*100)/I45</f>
        <v>9.444569458724315</v>
      </c>
      <c r="N57" s="3"/>
    </row>
    <row r="58" spans="2:10" ht="12" customHeight="1">
      <c r="B58" s="17"/>
      <c r="C58" s="17"/>
      <c r="D58" s="17"/>
      <c r="E58" s="19"/>
      <c r="F58" s="19"/>
      <c r="G58" s="20">
        <v>31</v>
      </c>
      <c r="H58" s="24" t="s">
        <v>10</v>
      </c>
      <c r="I58" s="22">
        <v>0.178073</v>
      </c>
      <c r="J58" s="23">
        <f>(I58*100)/I45</f>
        <v>0.012347455089336127</v>
      </c>
    </row>
    <row r="59" spans="2:10" ht="12" customHeight="1">
      <c r="B59" s="17"/>
      <c r="C59" s="13" t="s">
        <v>9</v>
      </c>
      <c r="D59" s="14">
        <f>I59</f>
        <v>240.105479</v>
      </c>
      <c r="E59" s="15">
        <f>(D59*100)/D7</f>
        <v>0.3697138201466323</v>
      </c>
      <c r="F59" s="15"/>
      <c r="G59" s="13" t="s">
        <v>9</v>
      </c>
      <c r="H59" s="18"/>
      <c r="I59" s="14">
        <f>I60</f>
        <v>240.105479</v>
      </c>
      <c r="J59" s="14">
        <f>J60</f>
        <v>100</v>
      </c>
    </row>
    <row r="60" spans="2:10" ht="12" customHeight="1" thickBot="1">
      <c r="B60" s="25"/>
      <c r="C60" s="25"/>
      <c r="D60" s="25"/>
      <c r="E60" s="25"/>
      <c r="F60" s="26"/>
      <c r="G60" s="27">
        <v>6</v>
      </c>
      <c r="H60" s="28" t="s">
        <v>8</v>
      </c>
      <c r="I60" s="29">
        <v>240.105479</v>
      </c>
      <c r="J60" s="30">
        <f>(I60*100)/I59</f>
        <v>100</v>
      </c>
    </row>
    <row r="61" spans="2:10" ht="12" customHeight="1">
      <c r="B61" s="26"/>
      <c r="C61" s="26"/>
      <c r="D61" s="26"/>
      <c r="E61" s="26"/>
      <c r="F61" s="26"/>
      <c r="G61" s="31" t="s">
        <v>7</v>
      </c>
      <c r="H61" s="21"/>
      <c r="I61" s="32">
        <f>I62+I67</f>
        <v>64943.60392175</v>
      </c>
      <c r="J61" s="33">
        <f>J62+J67</f>
        <v>100</v>
      </c>
    </row>
    <row r="62" spans="2:12" ht="12" customHeight="1">
      <c r="B62" s="17"/>
      <c r="C62" s="17"/>
      <c r="D62" s="17"/>
      <c r="E62" s="17"/>
      <c r="F62" s="17"/>
      <c r="G62" s="13" t="s">
        <v>6</v>
      </c>
      <c r="H62" s="18"/>
      <c r="I62" s="14">
        <f>I63+I64+I65+I66</f>
        <v>32010.305271380006</v>
      </c>
      <c r="J62" s="34">
        <f>(I62*100)/I61</f>
        <v>49.28938854386485</v>
      </c>
      <c r="L62" s="4"/>
    </row>
    <row r="63" spans="2:10" ht="12" customHeight="1">
      <c r="B63" s="17"/>
      <c r="C63" s="17"/>
      <c r="D63" s="17"/>
      <c r="E63" s="17"/>
      <c r="F63" s="17"/>
      <c r="G63" s="17"/>
      <c r="H63" s="18" t="s">
        <v>5</v>
      </c>
      <c r="I63" s="22">
        <v>3588.68629973</v>
      </c>
      <c r="J63" s="35">
        <f>(I63*100)/I61</f>
        <v>5.525850250093877</v>
      </c>
    </row>
    <row r="64" spans="2:10" ht="12" customHeight="1">
      <c r="B64" s="17"/>
      <c r="C64" s="17"/>
      <c r="D64" s="17"/>
      <c r="E64" s="17"/>
      <c r="F64" s="17"/>
      <c r="G64" s="17"/>
      <c r="H64" s="18" t="s">
        <v>4</v>
      </c>
      <c r="I64" s="22">
        <v>19401.204241490002</v>
      </c>
      <c r="J64" s="35">
        <f>(I64*100)/I61</f>
        <v>29.873926098813904</v>
      </c>
    </row>
    <row r="65" spans="2:14" ht="12" customHeight="1">
      <c r="B65" s="17"/>
      <c r="C65" s="17"/>
      <c r="D65" s="17"/>
      <c r="E65" s="17"/>
      <c r="F65" s="17"/>
      <c r="G65" s="17"/>
      <c r="H65" s="18" t="s">
        <v>3</v>
      </c>
      <c r="I65" s="22">
        <v>7813.12737208</v>
      </c>
      <c r="J65" s="35">
        <f>(I65*100)/I61</f>
        <v>12.030634119864938</v>
      </c>
      <c r="N65" s="3"/>
    </row>
    <row r="66" spans="2:10" ht="12" customHeight="1">
      <c r="B66" s="17"/>
      <c r="C66" s="17"/>
      <c r="D66" s="17"/>
      <c r="E66" s="17"/>
      <c r="F66" s="17"/>
      <c r="G66" s="17"/>
      <c r="H66" s="18" t="s">
        <v>1</v>
      </c>
      <c r="I66" s="22">
        <v>1207.2873580799999</v>
      </c>
      <c r="J66" s="35">
        <f>(I66*100)/I61</f>
        <v>1.8589780750921217</v>
      </c>
    </row>
    <row r="67" spans="2:10" ht="12" customHeight="1">
      <c r="B67" s="17"/>
      <c r="C67" s="17"/>
      <c r="D67" s="17"/>
      <c r="E67" s="17"/>
      <c r="F67" s="17"/>
      <c r="G67" s="13" t="s">
        <v>2</v>
      </c>
      <c r="H67" s="18"/>
      <c r="I67" s="14">
        <f>I68+I69</f>
        <v>32933.298650369994</v>
      </c>
      <c r="J67" s="34">
        <f>(I67*100)/I61</f>
        <v>50.710611456135155</v>
      </c>
    </row>
    <row r="68" spans="2:16" ht="12" customHeight="1">
      <c r="B68" s="26"/>
      <c r="C68" s="26"/>
      <c r="D68" s="26"/>
      <c r="E68" s="26"/>
      <c r="F68" s="26"/>
      <c r="G68" s="26"/>
      <c r="H68" s="21" t="s">
        <v>2</v>
      </c>
      <c r="I68" s="36">
        <v>4988.56222445</v>
      </c>
      <c r="J68" s="37">
        <f>(I68*100)/I61</f>
        <v>7.681375721711836</v>
      </c>
      <c r="N68" s="3"/>
      <c r="P68" s="3"/>
    </row>
    <row r="69" spans="2:10" ht="12" customHeight="1" thickBot="1">
      <c r="B69" s="25"/>
      <c r="C69" s="25"/>
      <c r="D69" s="25"/>
      <c r="E69" s="25"/>
      <c r="F69" s="26"/>
      <c r="G69" s="25"/>
      <c r="H69" s="28" t="s">
        <v>1</v>
      </c>
      <c r="I69" s="29">
        <v>27944.736425919997</v>
      </c>
      <c r="J69" s="38">
        <f>(I69*100)/I61</f>
        <v>43.029235734423324</v>
      </c>
    </row>
    <row r="70" spans="1:10" ht="12.75">
      <c r="A70" s="12"/>
      <c r="B70" s="11" t="s">
        <v>42</v>
      </c>
      <c r="C70" s="6"/>
      <c r="D70" s="6"/>
      <c r="E70" s="6"/>
      <c r="F70" s="6"/>
      <c r="G70" s="6"/>
      <c r="H70" s="7"/>
      <c r="I70" s="6"/>
      <c r="J70" s="6"/>
    </row>
    <row r="71" spans="1:10" ht="12.75">
      <c r="A71" s="12"/>
      <c r="B71" s="11" t="s">
        <v>0</v>
      </c>
      <c r="C71" s="6"/>
      <c r="D71" s="6"/>
      <c r="E71" s="6"/>
      <c r="F71" s="6"/>
      <c r="G71" s="6"/>
      <c r="H71" s="7"/>
      <c r="I71" s="6"/>
      <c r="J71" s="6"/>
    </row>
    <row r="72" spans="2:10" ht="12.75">
      <c r="B72" s="8"/>
      <c r="C72" s="8"/>
      <c r="D72" s="8"/>
      <c r="E72" s="8"/>
      <c r="F72" s="8"/>
      <c r="G72" s="8"/>
      <c r="H72" s="9"/>
      <c r="I72" s="8"/>
      <c r="J72" s="8"/>
    </row>
  </sheetData>
  <sheetProtection/>
  <mergeCells count="4">
    <mergeCell ref="B5:E5"/>
    <mergeCell ref="B2:J2"/>
    <mergeCell ref="B3:J3"/>
    <mergeCell ref="G5:J5"/>
  </mergeCells>
  <printOptions horizontalCentered="1"/>
  <pageMargins left="0.3937007874015748" right="0.3937007874015748" top="0.984251968503937" bottom="0.7874015748031497" header="0.5905511811023623" footer="0.590551181102362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Antero Cabrera Delgado</dc:creator>
  <cp:keywords/>
  <dc:description/>
  <cp:lastModifiedBy>Christian Michelle Crisostomo Jimenez</cp:lastModifiedBy>
  <cp:lastPrinted>2016-04-15T17:14:20Z</cp:lastPrinted>
  <dcterms:created xsi:type="dcterms:W3CDTF">2016-04-11T15:55:42Z</dcterms:created>
  <dcterms:modified xsi:type="dcterms:W3CDTF">2016-04-15T17:14:35Z</dcterms:modified>
  <cp:category/>
  <cp:version/>
  <cp:contentType/>
  <cp:contentStatus/>
</cp:coreProperties>
</file>