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60" windowHeight="11265" activeTab="0"/>
  </bookViews>
  <sheets>
    <sheet name="Hoja1" sheetId="1" r:id="rId1"/>
  </sheets>
  <definedNames>
    <definedName name="_xlnm.Print_Area" localSheetId="0">'Hoja1'!$1:$38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<sst xmlns="http://schemas.openxmlformats.org/spreadsheetml/2006/main" count="32" uniqueCount="32">
  <si>
    <t xml:space="preserve">DEUDA TOTAL POR ORIGEN Y </t>
  </si>
  <si>
    <t>FUENTES DE FINANCIAMIENTO</t>
  </si>
  <si>
    <t>T O T A L</t>
  </si>
  <si>
    <t>Fuente: Secretaría de Hacienda y Crédito Público.</t>
  </si>
  <si>
    <t>CONCEPTO</t>
  </si>
  <si>
    <t>SALDO AL 31 DE DICIEMBRE 2016</t>
  </si>
  <si>
    <t>ESTRUCTURA PORCENTUAL 2016</t>
  </si>
  <si>
    <t>CUENTA PÚBLICA 2017</t>
  </si>
  <si>
    <t>SALDO AL 31 DE DICIEMBRE 2017</t>
  </si>
  <si>
    <t>ESTRUCTURA PORCENTUAL 2017</t>
  </si>
  <si>
    <t>(PESOS)</t>
  </si>
  <si>
    <t>Interna</t>
  </si>
  <si>
    <t>Externa</t>
  </si>
  <si>
    <t>VALORES GUBERNAMENTALES</t>
  </si>
  <si>
    <t>BONOS  TASA FIJA</t>
  </si>
  <si>
    <t>UDIBONOS</t>
  </si>
  <si>
    <t>CETES</t>
  </si>
  <si>
    <t xml:space="preserve">BONDES D </t>
  </si>
  <si>
    <t>UDIBONOS SEGREGADOS</t>
  </si>
  <si>
    <t>OBLIGACIONES POR LEY DEL ISSSTE</t>
  </si>
  <si>
    <t>EMPRESAS PRODUCTIVAS</t>
  </si>
  <si>
    <t xml:space="preserve">SAR </t>
  </si>
  <si>
    <t>BANCA DE FOMENTO Y DESARROLLO</t>
  </si>
  <si>
    <t>BANOBRAS</t>
  </si>
  <si>
    <t>NAFIN</t>
  </si>
  <si>
    <t>OTRAS INST. NLES. DE CRÉDITO</t>
  </si>
  <si>
    <t>PAGARÉS</t>
  </si>
  <si>
    <t>OFI's</t>
  </si>
  <si>
    <t xml:space="preserve">BONOS PÚBLICOS </t>
  </si>
  <si>
    <t>CRÉDITOS BILATERALES</t>
  </si>
  <si>
    <t>INSTITUCIONES FINANCIERAS DEL EXTERIOR</t>
  </si>
  <si>
    <t>OTROS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</si>
</sst>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#,###.00_);\(#,###.00\)"/>
    <numFmt numFmtId="167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 Light"/>
      <family val="3"/>
    </font>
    <font>
      <sz val="9"/>
      <name val="Soberana Sans"/>
      <family val="3"/>
    </font>
    <font>
      <sz val="8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Soberana Sans"/>
      <family val="3"/>
    </font>
    <font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Soberana Sans"/>
      <family val="3"/>
    </font>
    <font>
      <sz val="9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3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3" borderId="0" xfId="52" applyFont="1" applyFill="1" applyAlignment="1">
      <alignment vertical="center"/>
      <protection/>
    </xf>
    <xf numFmtId="0" fontId="3" fillId="33" borderId="0" xfId="52" applyFont="1" applyFill="1" applyAlignment="1">
      <alignment horizontal="centerContinuous" vertical="center"/>
      <protection/>
    </xf>
    <xf numFmtId="0" fontId="4" fillId="33" borderId="0" xfId="52" applyFont="1" applyFill="1" applyAlignment="1">
      <alignment horizontal="centerContinuous" vertical="center"/>
      <protection/>
    </xf>
    <xf numFmtId="0" fontId="0" fillId="33" borderId="0" xfId="0" applyFill="1" applyAlignment="1">
      <alignment/>
    </xf>
    <xf numFmtId="0" fontId="4" fillId="33" borderId="0" xfId="52" applyFont="1" applyFill="1" applyAlignment="1">
      <alignment vertical="center"/>
      <protection/>
    </xf>
    <xf numFmtId="0" fontId="4" fillId="33" borderId="0" xfId="52" applyFont="1" applyFill="1" applyAlignment="1">
      <alignment horizontal="right" vertical="center"/>
      <protection/>
    </xf>
    <xf numFmtId="49" fontId="3" fillId="33" borderId="10" xfId="52" applyNumberFormat="1" applyFont="1" applyFill="1" applyBorder="1" applyAlignment="1">
      <alignment vertical="center"/>
      <protection/>
    </xf>
    <xf numFmtId="37" fontId="3" fillId="33" borderId="10" xfId="52" applyNumberFormat="1" applyFont="1" applyFill="1" applyBorder="1" applyAlignment="1">
      <alignment vertical="center"/>
      <protection/>
    </xf>
    <xf numFmtId="37" fontId="3" fillId="33" borderId="11" xfId="52" applyNumberFormat="1" applyFont="1" applyFill="1" applyBorder="1" applyAlignment="1">
      <alignment vertical="center"/>
      <protection/>
    </xf>
    <xf numFmtId="0" fontId="0" fillId="33" borderId="10" xfId="0" applyFill="1" applyBorder="1" applyAlignment="1">
      <alignment/>
    </xf>
    <xf numFmtId="167" fontId="0" fillId="33" borderId="0" xfId="47" applyNumberFormat="1" applyFont="1" applyFill="1" applyAlignment="1">
      <alignment/>
    </xf>
    <xf numFmtId="49" fontId="3" fillId="33" borderId="12" xfId="52" applyNumberFormat="1" applyFont="1" applyFill="1" applyBorder="1" applyAlignment="1">
      <alignment horizontal="left" vertical="center" indent="2"/>
      <protection/>
    </xf>
    <xf numFmtId="37" fontId="3" fillId="33" borderId="12" xfId="52" applyNumberFormat="1" applyFont="1" applyFill="1" applyBorder="1" applyAlignment="1">
      <alignment vertical="center"/>
      <protection/>
    </xf>
    <xf numFmtId="37" fontId="3" fillId="33" borderId="13" xfId="52" applyNumberFormat="1" applyFont="1" applyFill="1" applyBorder="1" applyAlignment="1">
      <alignment vertical="center"/>
      <protection/>
    </xf>
    <xf numFmtId="0" fontId="0" fillId="33" borderId="14" xfId="0" applyFill="1" applyBorder="1" applyAlignment="1">
      <alignment/>
    </xf>
    <xf numFmtId="0" fontId="3" fillId="33" borderId="0" xfId="52" applyFont="1" applyFill="1" applyAlignment="1">
      <alignment/>
      <protection/>
    </xf>
    <xf numFmtId="37" fontId="3" fillId="33" borderId="0" xfId="52" applyNumberFormat="1" applyFont="1" applyFill="1" applyBorder="1" applyAlignment="1">
      <alignment/>
      <protection/>
    </xf>
    <xf numFmtId="0" fontId="0" fillId="33" borderId="0" xfId="0" applyFill="1" applyAlignment="1">
      <alignment/>
    </xf>
    <xf numFmtId="165" fontId="7" fillId="33" borderId="15" xfId="52" applyNumberFormat="1" applyFont="1" applyFill="1" applyBorder="1" applyAlignment="1">
      <alignment vertical="center"/>
      <protection/>
    </xf>
    <xf numFmtId="165" fontId="7" fillId="33" borderId="16" xfId="52" applyNumberFormat="1" applyFont="1" applyFill="1" applyBorder="1" applyAlignment="1">
      <alignment vertical="center"/>
      <protection/>
    </xf>
    <xf numFmtId="166" fontId="7" fillId="33" borderId="17" xfId="52" applyNumberFormat="1" applyFont="1" applyFill="1" applyBorder="1" applyAlignment="1">
      <alignment vertical="center"/>
      <protection/>
    </xf>
    <xf numFmtId="49" fontId="8" fillId="33" borderId="15" xfId="52" applyNumberFormat="1" applyFont="1" applyFill="1" applyBorder="1" applyAlignment="1">
      <alignment vertical="center"/>
      <protection/>
    </xf>
    <xf numFmtId="165" fontId="8" fillId="33" borderId="15" xfId="52" applyNumberFormat="1" applyFont="1" applyFill="1" applyBorder="1" applyAlignment="1">
      <alignment vertical="center"/>
      <protection/>
    </xf>
    <xf numFmtId="165" fontId="8" fillId="33" borderId="16" xfId="52" applyNumberFormat="1" applyFont="1" applyFill="1" applyBorder="1" applyAlignment="1">
      <alignment vertical="center"/>
      <protection/>
    </xf>
    <xf numFmtId="0" fontId="43" fillId="33" borderId="17" xfId="0" applyFont="1" applyFill="1" applyBorder="1" applyAlignment="1">
      <alignment/>
    </xf>
    <xf numFmtId="49" fontId="7" fillId="33" borderId="15" xfId="52" applyNumberFormat="1" applyFont="1" applyFill="1" applyBorder="1" applyAlignment="1">
      <alignment horizontal="left" vertical="center" indent="1"/>
      <protection/>
    </xf>
    <xf numFmtId="2" fontId="43" fillId="33" borderId="17" xfId="0" applyNumberFormat="1" applyFont="1" applyFill="1" applyBorder="1" applyAlignment="1">
      <alignment/>
    </xf>
    <xf numFmtId="49" fontId="8" fillId="33" borderId="15" xfId="52" applyNumberFormat="1" applyFont="1" applyFill="1" applyBorder="1" applyAlignment="1">
      <alignment horizontal="left" vertical="center" indent="2"/>
      <protection/>
    </xf>
    <xf numFmtId="43" fontId="8" fillId="33" borderId="17" xfId="47" applyFont="1" applyFill="1" applyBorder="1" applyAlignment="1">
      <alignment vertical="center"/>
    </xf>
    <xf numFmtId="49" fontId="8" fillId="33" borderId="15" xfId="52" applyNumberFormat="1" applyFont="1" applyFill="1" applyBorder="1" applyAlignment="1">
      <alignment horizontal="left" vertical="center" indent="4"/>
      <protection/>
    </xf>
    <xf numFmtId="0" fontId="6" fillId="33" borderId="0" xfId="52" applyFont="1" applyFill="1" applyBorder="1" applyAlignment="1">
      <alignment/>
      <protection/>
    </xf>
    <xf numFmtId="49" fontId="7" fillId="33" borderId="15" xfId="52" applyNumberFormat="1" applyFont="1" applyFill="1" applyBorder="1" applyAlignment="1">
      <alignment horizontal="left" vertical="center"/>
      <protection/>
    </xf>
    <xf numFmtId="164" fontId="5" fillId="33" borderId="0" xfId="52" applyNumberFormat="1" applyFont="1" applyFill="1" applyAlignment="1">
      <alignment horizontal="center" vertical="center"/>
      <protection/>
    </xf>
    <xf numFmtId="0" fontId="5" fillId="33" borderId="0" xfId="52" applyFont="1" applyFill="1" applyAlignment="1">
      <alignment horizontal="center" vertical="center"/>
      <protection/>
    </xf>
    <xf numFmtId="0" fontId="44" fillId="34" borderId="10" xfId="52" applyFont="1" applyFill="1" applyBorder="1" applyAlignment="1">
      <alignment horizontal="center" vertical="center"/>
      <protection/>
    </xf>
    <xf numFmtId="0" fontId="44" fillId="34" borderId="17" xfId="52" applyFont="1" applyFill="1" applyBorder="1" applyAlignment="1">
      <alignment horizontal="center" vertical="center"/>
      <protection/>
    </xf>
    <xf numFmtId="0" fontId="44" fillId="34" borderId="14" xfId="52" applyFont="1" applyFill="1" applyBorder="1" applyAlignment="1">
      <alignment horizontal="center" vertical="center"/>
      <protection/>
    </xf>
    <xf numFmtId="0" fontId="44" fillId="34" borderId="10" xfId="52" applyFont="1" applyFill="1" applyBorder="1" applyAlignment="1">
      <alignment horizontal="center" vertical="center" wrapText="1"/>
      <protection/>
    </xf>
    <xf numFmtId="0" fontId="44" fillId="34" borderId="17" xfId="52" applyFont="1" applyFill="1" applyBorder="1" applyAlignment="1">
      <alignment horizontal="center" vertical="center" wrapText="1"/>
      <protection/>
    </xf>
    <xf numFmtId="0" fontId="44" fillId="34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tabSelected="1" zoomScalePageLayoutView="0" workbookViewId="0" topLeftCell="A1">
      <selection activeCell="C38" sqref="C38"/>
    </sheetView>
  </sheetViews>
  <sheetFormatPr defaultColWidth="0" defaultRowHeight="15" zeroHeight="1"/>
  <cols>
    <col min="1" max="1" width="3.7109375" style="0" customWidth="1"/>
    <col min="2" max="2" width="40.7109375" style="0" customWidth="1"/>
    <col min="3" max="6" width="17.7109375" style="0" customWidth="1"/>
    <col min="7" max="7" width="3.57421875" style="0" customWidth="1"/>
    <col min="8" max="16384" width="0" style="0" hidden="1" customWidth="1"/>
  </cols>
  <sheetData>
    <row r="1" spans="1:256" ht="15">
      <c r="A1" s="2"/>
      <c r="B1" s="3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3.5" customHeight="1">
      <c r="A2" s="6"/>
      <c r="B2" s="34" t="s">
        <v>7</v>
      </c>
      <c r="C2" s="34"/>
      <c r="D2" s="34"/>
      <c r="E2" s="34"/>
      <c r="F2" s="3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3.5" customHeight="1">
      <c r="A3" s="6"/>
      <c r="B3" s="35" t="s">
        <v>0</v>
      </c>
      <c r="C3" s="35"/>
      <c r="D3" s="35"/>
      <c r="E3" s="35"/>
      <c r="F3" s="3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3.5" customHeight="1">
      <c r="A4" s="6"/>
      <c r="B4" s="35" t="s">
        <v>1</v>
      </c>
      <c r="C4" s="35"/>
      <c r="D4" s="35"/>
      <c r="E4" s="35"/>
      <c r="F4" s="3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3.5" customHeight="1">
      <c r="A5" s="6"/>
      <c r="B5" s="35" t="s">
        <v>10</v>
      </c>
      <c r="C5" s="35"/>
      <c r="D5" s="35"/>
      <c r="E5" s="35"/>
      <c r="F5" s="3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6" customHeight="1">
      <c r="A6" s="6"/>
      <c r="B6" s="6"/>
      <c r="C6" s="6"/>
      <c r="D6" s="7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5">
      <c r="A7" s="2"/>
      <c r="B7" s="36" t="s">
        <v>4</v>
      </c>
      <c r="C7" s="39" t="s">
        <v>5</v>
      </c>
      <c r="D7" s="39" t="s">
        <v>8</v>
      </c>
      <c r="E7" s="39" t="s">
        <v>6</v>
      </c>
      <c r="F7" s="39" t="s">
        <v>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5">
      <c r="A8" s="2"/>
      <c r="B8" s="37"/>
      <c r="C8" s="40"/>
      <c r="D8" s="40"/>
      <c r="E8" s="40"/>
      <c r="F8" s="40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5">
      <c r="A9" s="2"/>
      <c r="B9" s="38"/>
      <c r="C9" s="41"/>
      <c r="D9" s="41"/>
      <c r="E9" s="41"/>
      <c r="F9" s="4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5">
      <c r="A10" s="2"/>
      <c r="B10" s="8"/>
      <c r="C10" s="9"/>
      <c r="D10" s="10"/>
      <c r="E10" s="11"/>
      <c r="F10" s="11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5">
      <c r="A11" s="2"/>
      <c r="B11" s="33" t="s">
        <v>2</v>
      </c>
      <c r="C11" s="20">
        <f>+C13+C29</f>
        <v>7447963862853</v>
      </c>
      <c r="D11" s="21">
        <f>+D13+D29</f>
        <v>7722185541115</v>
      </c>
      <c r="E11" s="22">
        <f>+C11/$C$11*100</f>
        <v>100</v>
      </c>
      <c r="F11" s="22">
        <f>+D11/$D$11*100</f>
        <v>100</v>
      </c>
      <c r="G11" s="12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5">
      <c r="A12" s="2"/>
      <c r="B12" s="23"/>
      <c r="C12" s="24"/>
      <c r="D12" s="25"/>
      <c r="E12" s="26"/>
      <c r="F12" s="26"/>
      <c r="G12" s="12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5">
      <c r="A13" s="2"/>
      <c r="B13" s="27" t="s">
        <v>11</v>
      </c>
      <c r="C13" s="20">
        <f>SUM(C15+C23+C24+C21+C22)</f>
        <v>5620345340381</v>
      </c>
      <c r="D13" s="20">
        <f>SUM(D15+D23+D24+D21+D22)</f>
        <v>5920166818128</v>
      </c>
      <c r="E13" s="22">
        <f>+C13/$C$11*100</f>
        <v>75.46150120857439</v>
      </c>
      <c r="F13" s="22">
        <f aca="true" t="shared" si="0" ref="F13:F36">+D13/$D$11*100</f>
        <v>76.6643948997008</v>
      </c>
      <c r="G13" s="12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5">
      <c r="A14" s="2"/>
      <c r="B14" s="23"/>
      <c r="C14" s="24"/>
      <c r="D14" s="25"/>
      <c r="E14" s="26"/>
      <c r="F14" s="28"/>
      <c r="G14" s="12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5">
      <c r="A15" s="2"/>
      <c r="B15" s="29" t="s">
        <v>13</v>
      </c>
      <c r="C15" s="25">
        <f>SUM(C16:C20)</f>
        <v>4915318233017</v>
      </c>
      <c r="D15" s="25">
        <f>SUM(D16:D20)</f>
        <v>5326031191183</v>
      </c>
      <c r="E15" s="30">
        <f aca="true" t="shared" si="1" ref="E15:E36">+C15/$C$11*100</f>
        <v>65.99546296850787</v>
      </c>
      <c r="F15" s="30">
        <f t="shared" si="0"/>
        <v>68.97051570213864</v>
      </c>
      <c r="G15" s="12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5">
      <c r="A16" s="2"/>
      <c r="B16" s="31" t="s">
        <v>14</v>
      </c>
      <c r="C16" s="25">
        <v>2652075090100</v>
      </c>
      <c r="D16" s="25">
        <v>2747915931900</v>
      </c>
      <c r="E16" s="30">
        <f t="shared" si="1"/>
        <v>35.60805528779918</v>
      </c>
      <c r="F16" s="30">
        <f t="shared" si="0"/>
        <v>35.584691888965295</v>
      </c>
      <c r="G16" s="12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5">
      <c r="A17" s="2"/>
      <c r="B17" s="31" t="s">
        <v>15</v>
      </c>
      <c r="C17" s="25">
        <v>1223497996536</v>
      </c>
      <c r="D17" s="25">
        <v>1397678900754</v>
      </c>
      <c r="E17" s="30">
        <f t="shared" si="1"/>
        <v>16.427281590855216</v>
      </c>
      <c r="F17" s="30">
        <f t="shared" si="0"/>
        <v>18.099524976606432</v>
      </c>
      <c r="G17" s="12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5">
      <c r="A18" s="2"/>
      <c r="B18" s="31" t="s">
        <v>16</v>
      </c>
      <c r="C18" s="25">
        <v>634660857548</v>
      </c>
      <c r="D18" s="25">
        <v>701554484469</v>
      </c>
      <c r="E18" s="30">
        <f t="shared" si="1"/>
        <v>8.521266607017186</v>
      </c>
      <c r="F18" s="30">
        <f t="shared" si="0"/>
        <v>9.084921370170848</v>
      </c>
      <c r="G18" s="12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5">
      <c r="A19" s="2"/>
      <c r="B19" s="31" t="s">
        <v>17</v>
      </c>
      <c r="C19" s="25">
        <v>397881896601</v>
      </c>
      <c r="D19" s="25">
        <v>471280584801</v>
      </c>
      <c r="E19" s="30">
        <f t="shared" si="1"/>
        <v>5.342156647475842</v>
      </c>
      <c r="F19" s="30">
        <f t="shared" si="0"/>
        <v>6.1029430371981475</v>
      </c>
      <c r="G19" s="12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5">
      <c r="A20" s="2"/>
      <c r="B20" s="31" t="s">
        <v>18</v>
      </c>
      <c r="C20" s="25">
        <v>7202392232</v>
      </c>
      <c r="D20" s="25">
        <v>7601289259</v>
      </c>
      <c r="E20" s="30">
        <f t="shared" si="1"/>
        <v>0.09670283536044263</v>
      </c>
      <c r="F20" s="30">
        <f t="shared" si="0"/>
        <v>0.09843442919790886</v>
      </c>
      <c r="G20" s="12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5">
      <c r="A21" s="2"/>
      <c r="B21" s="29" t="s">
        <v>19</v>
      </c>
      <c r="C21" s="25">
        <v>147532788998</v>
      </c>
      <c r="D21" s="25">
        <v>145137447099</v>
      </c>
      <c r="E21" s="30">
        <f t="shared" si="1"/>
        <v>1.9808472720151789</v>
      </c>
      <c r="F21" s="30">
        <f t="shared" si="0"/>
        <v>1.8794866599131692</v>
      </c>
      <c r="G21" s="12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5">
      <c r="A22" s="2"/>
      <c r="B22" s="29" t="s">
        <v>20</v>
      </c>
      <c r="C22" s="25">
        <v>298719947569</v>
      </c>
      <c r="D22" s="25">
        <v>297207646268</v>
      </c>
      <c r="E22" s="30"/>
      <c r="F22" s="30">
        <f t="shared" si="0"/>
        <v>3.848750391784635</v>
      </c>
      <c r="G22" s="12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5">
      <c r="A23" s="2"/>
      <c r="B23" s="29" t="s">
        <v>21</v>
      </c>
      <c r="C23" s="25">
        <v>115163335998</v>
      </c>
      <c r="D23" s="25">
        <v>127432857736</v>
      </c>
      <c r="E23" s="30">
        <f t="shared" si="1"/>
        <v>1.5462391885704692</v>
      </c>
      <c r="F23" s="30">
        <f t="shared" si="0"/>
        <v>1.6502175071747898</v>
      </c>
      <c r="G23" s="1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5">
      <c r="A24" s="2"/>
      <c r="B24" s="29" t="s">
        <v>22</v>
      </c>
      <c r="C24" s="25">
        <f>SUM(C25:C27)</f>
        <v>143611034799</v>
      </c>
      <c r="D24" s="25">
        <f>SUM(D25:D27)</f>
        <v>24357675842</v>
      </c>
      <c r="E24" s="30">
        <f t="shared" si="1"/>
        <v>1.9281918849696014</v>
      </c>
      <c r="F24" s="30">
        <f t="shared" si="0"/>
        <v>0.3154246386895673</v>
      </c>
      <c r="G24" s="12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5">
      <c r="A25" s="2"/>
      <c r="B25" s="31" t="s">
        <v>23</v>
      </c>
      <c r="C25" s="25">
        <v>22810185960</v>
      </c>
      <c r="D25" s="25">
        <v>11419189955</v>
      </c>
      <c r="E25" s="30">
        <f t="shared" si="1"/>
        <v>0.3062606959435808</v>
      </c>
      <c r="F25" s="30">
        <f t="shared" si="0"/>
        <v>0.14787510471227544</v>
      </c>
      <c r="G25" s="12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15">
      <c r="A26" s="2"/>
      <c r="B26" s="31" t="s">
        <v>24</v>
      </c>
      <c r="C26" s="25">
        <v>119946488177</v>
      </c>
      <c r="D26" s="25">
        <v>12058028592</v>
      </c>
      <c r="E26" s="30">
        <f t="shared" si="1"/>
        <v>1.6104601255550879</v>
      </c>
      <c r="F26" s="30">
        <f t="shared" si="0"/>
        <v>0.15614787455960236</v>
      </c>
      <c r="G26" s="12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15">
      <c r="A27" s="2"/>
      <c r="B27" s="31" t="s">
        <v>25</v>
      </c>
      <c r="C27" s="25">
        <v>854360662</v>
      </c>
      <c r="D27" s="25">
        <v>880457295</v>
      </c>
      <c r="E27" s="30">
        <f t="shared" si="1"/>
        <v>0.01147106347093272</v>
      </c>
      <c r="F27" s="30">
        <f t="shared" si="0"/>
        <v>0.011401659417689562</v>
      </c>
      <c r="G27" s="12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15">
      <c r="A28" s="2"/>
      <c r="B28" s="29"/>
      <c r="C28" s="24"/>
      <c r="D28" s="25"/>
      <c r="E28" s="26"/>
      <c r="F28" s="28"/>
      <c r="G28" s="12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15">
      <c r="A29" s="2"/>
      <c r="B29" s="27" t="s">
        <v>12</v>
      </c>
      <c r="C29" s="20">
        <f>SUM(C31:C34)</f>
        <v>1827618522472</v>
      </c>
      <c r="D29" s="21">
        <f>SUM(D31:D34)</f>
        <v>1802018722987</v>
      </c>
      <c r="E29" s="22">
        <f t="shared" si="1"/>
        <v>24.538498791425617</v>
      </c>
      <c r="F29" s="22">
        <f t="shared" si="0"/>
        <v>23.335605100299208</v>
      </c>
      <c r="G29" s="12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15">
      <c r="A30" s="2"/>
      <c r="B30" s="23"/>
      <c r="C30" s="24"/>
      <c r="D30" s="25"/>
      <c r="E30" s="26"/>
      <c r="F30" s="28"/>
      <c r="G30" s="12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15">
      <c r="A31" s="2"/>
      <c r="B31" s="29" t="s">
        <v>26</v>
      </c>
      <c r="C31" s="25">
        <v>1239006073979</v>
      </c>
      <c r="D31" s="25">
        <v>1215338282820</v>
      </c>
      <c r="E31" s="30">
        <f>+C31/$C$11*100</f>
        <v>16.635500611899978</v>
      </c>
      <c r="F31" s="30">
        <f t="shared" si="0"/>
        <v>15.738268348373799</v>
      </c>
      <c r="G31" s="12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15">
      <c r="A32" s="2"/>
      <c r="B32" s="29" t="s">
        <v>27</v>
      </c>
      <c r="C32" s="25">
        <v>515238594442</v>
      </c>
      <c r="D32" s="25">
        <v>510465952869</v>
      </c>
      <c r="E32" s="30">
        <f>+C32/$C$11*100</f>
        <v>6.917844983268137</v>
      </c>
      <c r="F32" s="30">
        <f>+D32/$D$11*100</f>
        <v>6.610381868593309</v>
      </c>
      <c r="G32" s="12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5">
      <c r="A33" s="2"/>
      <c r="B33" s="29" t="s">
        <v>28</v>
      </c>
      <c r="C33" s="25">
        <v>34509820037</v>
      </c>
      <c r="D33" s="25">
        <v>32937257302</v>
      </c>
      <c r="E33" s="30">
        <f t="shared" si="1"/>
        <v>0.46334569652142144</v>
      </c>
      <c r="F33" s="30">
        <f t="shared" si="0"/>
        <v>0.4265276601634751</v>
      </c>
      <c r="G33" s="12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15">
      <c r="A34" s="2"/>
      <c r="B34" s="29" t="s">
        <v>29</v>
      </c>
      <c r="C34" s="25">
        <f>SUM(C35:C36)</f>
        <v>38864034014</v>
      </c>
      <c r="D34" s="25">
        <f>SUM(D35:D36)</f>
        <v>43277229996</v>
      </c>
      <c r="E34" s="30">
        <f t="shared" si="1"/>
        <v>0.52180749973608</v>
      </c>
      <c r="F34" s="30">
        <f t="shared" si="0"/>
        <v>0.5604272231686269</v>
      </c>
      <c r="G34" s="12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5">
      <c r="A35" s="2"/>
      <c r="B35" s="31" t="s">
        <v>30</v>
      </c>
      <c r="C35" s="25">
        <v>38010866438</v>
      </c>
      <c r="D35" s="25">
        <v>42522288647</v>
      </c>
      <c r="E35" s="30">
        <f t="shared" si="1"/>
        <v>0.510352455220421</v>
      </c>
      <c r="F35" s="30">
        <f t="shared" si="0"/>
        <v>0.5506509578227544</v>
      </c>
      <c r="G35" s="12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5">
      <c r="A36" s="2"/>
      <c r="B36" s="31" t="s">
        <v>31</v>
      </c>
      <c r="C36" s="25">
        <v>853167576</v>
      </c>
      <c r="D36" s="25">
        <v>754941349</v>
      </c>
      <c r="E36" s="30">
        <f t="shared" si="1"/>
        <v>0.011455044515658909</v>
      </c>
      <c r="F36" s="30">
        <f t="shared" si="0"/>
        <v>0.009776265345872467</v>
      </c>
      <c r="G36" s="12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15">
      <c r="A37" s="2"/>
      <c r="B37" s="13"/>
      <c r="C37" s="14"/>
      <c r="D37" s="15"/>
      <c r="E37" s="16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1" customFormat="1" ht="15" customHeight="1">
      <c r="A38" s="17"/>
      <c r="B38" s="32" t="s">
        <v>3</v>
      </c>
      <c r="C38" s="18"/>
      <c r="D38" s="18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pans="1:256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</sheetData>
  <sheetProtection/>
  <mergeCells count="9">
    <mergeCell ref="B2:F2"/>
    <mergeCell ref="B3:F3"/>
    <mergeCell ref="B4:F4"/>
    <mergeCell ref="B5:F5"/>
    <mergeCell ref="B7:B9"/>
    <mergeCell ref="C7:C9"/>
    <mergeCell ref="D7:D9"/>
    <mergeCell ref="E7:E9"/>
    <mergeCell ref="F7:F9"/>
  </mergeCells>
  <printOptions horizontalCentered="1"/>
  <pageMargins left="0.5118110236220472" right="0.5118110236220472" top="0.9448818897637796" bottom="0.7480314960629921" header="0.5118110236220472" footer="0.5118110236220472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Usuario de Windows</cp:lastModifiedBy>
  <cp:lastPrinted>2018-03-27T17:06:55Z</cp:lastPrinted>
  <dcterms:created xsi:type="dcterms:W3CDTF">2016-03-22T02:29:28Z</dcterms:created>
  <dcterms:modified xsi:type="dcterms:W3CDTF">2018-03-27T17:07:22Z</dcterms:modified>
  <cp:category/>
  <cp:version/>
  <cp:contentType/>
  <cp:contentStatus/>
</cp:coreProperties>
</file>