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752" activeTab="0"/>
  </bookViews>
  <sheets>
    <sheet name="reportados" sheetId="1" r:id="rId1"/>
  </sheets>
  <externalReferences>
    <externalReference r:id="rId4"/>
    <externalReference r:id="rId5"/>
    <externalReference r:id="rId6"/>
  </externalReferences>
  <definedNames>
    <definedName name="a">'[1]orden y consecutivo'!$A$2:$C$701</definedName>
    <definedName name="aa">'[1]orden y consecutivo'!$A$2:$C$701</definedName>
    <definedName name="actos">'[1]orden y consecutivo'!$A$2:$C$701</definedName>
    <definedName name="actos1">'[2]orden y consecutivo'!$A$2:$C$669</definedName>
    <definedName name="actos10">'[1]orden y consecutivo'!$A$2:$C$701</definedName>
    <definedName name="actos2">'[2]orden y consecutivo'!$A$2:$C$669</definedName>
    <definedName name="_xlnm.Print_Area" localSheetId="0">'reportados'!$B$1:$V$463</definedName>
    <definedName name="FIDUCIARIO">#REF!</definedName>
    <definedName name="fiduciario1">#REF!</definedName>
    <definedName name="fiduciario10">#REF!</definedName>
    <definedName name="FIDUCIARIOS">#REF!</definedName>
    <definedName name="fiduciarios1">#REF!</definedName>
    <definedName name="fiduciarios10">#REF!</definedName>
    <definedName name="opc_1">'[3]Listas'!$A$1:$A$2</definedName>
    <definedName name="opc_2">'[3]Listas'!$B$1:$B$3</definedName>
    <definedName name="opc_3">'[3]Listas'!$C$1:$C$2</definedName>
    <definedName name="_xlnm.Print_Titles" localSheetId="0">'reportados'!$I:$I,'reportados'!$1:$4</definedName>
    <definedName name="w">#REF!</definedName>
  </definedNames>
  <calcPr fullCalcOnLoad="1"/>
</workbook>
</file>

<file path=xl/sharedStrings.xml><?xml version="1.0" encoding="utf-8"?>
<sst xmlns="http://schemas.openxmlformats.org/spreadsheetml/2006/main" count="5017" uniqueCount="1958">
  <si>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</si>
  <si>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</si>
  <si>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</si>
  <si>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</si>
  <si>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</si>
  <si>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</si>
  <si>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</si>
  <si>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</si>
  <si>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</si>
  <si>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</si>
  <si>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</si>
  <si>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</si>
  <si>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</si>
  <si>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</si>
  <si>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FONDO DE RESTITUCION (FORE)</t>
  </si>
  <si>
    <t>MANDATOS FUSIÓN Y LIQUIDACIÓN (FONEP, FIDEIN, PAI)</t>
  </si>
  <si>
    <t>ADMINISTRACIÓN DE CARTERAS CREDITICIAS.</t>
  </si>
  <si>
    <t>PRIVADO</t>
  </si>
  <si>
    <t>FIDEICOMISO No. 2103.- CUAUHTEMOC - OSIRIS</t>
  </si>
  <si>
    <t>FONDO DE PENSIONES Y PRIMAS DE ANTIGÜEDAD DE NAFIN</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</si>
  <si>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</si>
  <si>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</si>
  <si>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</si>
  <si>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</si>
  <si>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</si>
  <si>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</si>
  <si>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199906GON00907</t>
  </si>
  <si>
    <t>200809J0U01482</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</si>
  <si>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</si>
  <si>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</si>
  <si>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</si>
  <si>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</si>
  <si>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</si>
  <si>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</si>
  <si>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</si>
  <si>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</si>
  <si>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</si>
  <si>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</si>
  <si>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</si>
  <si>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</si>
  <si>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</si>
  <si>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</si>
  <si>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</si>
  <si>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</si>
  <si>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</si>
  <si>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</si>
  <si>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</si>
  <si>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</si>
  <si>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</si>
  <si>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</si>
  <si>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</si>
  <si>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</si>
  <si>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</si>
  <si>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</si>
  <si>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</si>
  <si>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</si>
  <si>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</si>
  <si>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</si>
  <si>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</si>
  <si>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</si>
  <si>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CONSEJO NACIONAL DE CIENCIA Y TECNOLOGÍA</t>
  </si>
  <si>
    <t>FONDO DE INVESTIGACIÓN Y DESARROLLO PARA LA MODERNIZACIÓN TECNOLÓGICA</t>
  </si>
  <si>
    <t>FIDEICOMISO PARA COADYUVAR AL DESARROLLO DE LAS ENTIDADES FEDERATIVAS Y MUNICIPIOS (FIDEM)</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</si>
  <si>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</si>
  <si>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</si>
  <si>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</si>
  <si>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ANÁLOGO</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</si>
  <si>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</si>
  <si>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</si>
  <si>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</si>
  <si>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</si>
  <si>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</si>
  <si>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</si>
  <si>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</si>
  <si>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</si>
  <si>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</si>
  <si>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</si>
  <si>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</si>
  <si>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</si>
  <si>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</si>
  <si>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</si>
  <si>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</si>
  <si>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</si>
  <si>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</si>
  <si>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</si>
  <si>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</si>
  <si>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</si>
  <si>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</si>
  <si>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</si>
  <si>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</si>
  <si>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</si>
  <si>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</si>
  <si>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</si>
  <si>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</si>
  <si>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</si>
  <si>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</si>
  <si>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</si>
  <si>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</si>
  <si>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</si>
  <si>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</si>
  <si>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</si>
  <si>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</si>
  <si>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</si>
  <si>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</si>
  <si>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</si>
  <si>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</si>
  <si>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</si>
  <si>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</si>
  <si>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</si>
  <si>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</si>
  <si>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</si>
  <si>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</si>
  <si>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</si>
  <si>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FIDEICOMISO PARA EL DESARROLLO REGIONAL NORESTE (FIDENOR-ESTE)</t>
  </si>
  <si>
    <t>MANDATO PARA EL ESTABLECIMIENTO DEL FONDO DE CONTINGENCIA DE LAS RME´S</t>
  </si>
  <si>
    <t>DIRECCIÓN GENERAL DE PROGRAMACIÓN, ORGANIZACIÓN Y PRESUPUESTO</t>
  </si>
  <si>
    <t>GOBIERNO DEL ESTADO DE OAXACA , FOMENTO SOCIAL BANAMEX, A. C.</t>
  </si>
  <si>
    <t>700011D00339</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</si>
  <si>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</si>
  <si>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</si>
  <si>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</si>
  <si>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</si>
  <si>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</si>
  <si>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</si>
  <si>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</si>
  <si>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</si>
  <si>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</si>
  <si>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</si>
  <si>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</si>
  <si>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</si>
  <si>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</si>
  <si>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</si>
  <si>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</si>
  <si>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</si>
  <si>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HAT</t>
  </si>
  <si>
    <t>FONDO DE CAPITALIZACIÓN E INVERSIÓN DEL SECTOR RURAL</t>
  </si>
  <si>
    <t>CONSEJO NACIONAL AGROPECUARIO, A. C.</t>
  </si>
  <si>
    <t>200706HAT01473</t>
  </si>
  <si>
    <t>FONDO DE INVERSIÓN DE CAPITAL EN AGRONEGOCIOS (FICA)</t>
  </si>
  <si>
    <t>BANRURAL</t>
  </si>
  <si>
    <t>GOBIERNO DEL ESTADO DE CAMPECHE</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</si>
  <si>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</si>
  <si>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</si>
  <si>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</si>
  <si>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</si>
  <si>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</si>
  <si>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</si>
  <si>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</si>
  <si>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</si>
  <si>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</si>
  <si>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</si>
  <si>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</si>
  <si>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</si>
  <si>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</si>
  <si>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</si>
  <si>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</si>
  <si>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</si>
  <si>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</si>
  <si>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</si>
  <si>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</si>
  <si>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BANCO SANTANDER SERFIN S. A.</t>
  </si>
  <si>
    <t>ADMINISTRAR EL FONDO DEL FIDEICOMITENTE.</t>
  </si>
  <si>
    <t>200618T0K01453</t>
  </si>
  <si>
    <t>MANDATO</t>
  </si>
  <si>
    <t>3ANÁLOGO</t>
  </si>
  <si>
    <t>ESTABILIZACION PRESUPUESTARIA</t>
  </si>
  <si>
    <t>FIDEICOMISO PARA EL AHORRO DE ENERGÍA ELÉCTRICA</t>
  </si>
  <si>
    <t>INDUCIR Y PROMOVER EL USO RACIONAL DE ENERGÍA ELÉCTRICA</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</si>
  <si>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</si>
  <si>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</si>
  <si>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LA CREACION DE UN FONDO DE AHORRO EN BENEFICIO DE LOS SERVIDORES PUBLICOS DE LOS TRES PODERES DE LA UNION, CON PLAZAS OPERATIVAS DE BASE Y DE CONFIANZA QUE VOLUNTARIAMENTE DECIDEN INCORPORARSE AL FONAC.</t>
  </si>
  <si>
    <t>APOYAR EL DESARROLLO DE INFRAESTRUCTURA EN LOS ESTADOS Y EL DISTRITO FEDERAL, MEDIANTE LA ADMINISTRACION DE RECURSOS RELACIONADOS CON LOS INGRESOS EXCEDENTES PREVISTOS EN LAS DISPOSICIONES APLICABLES</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</si>
  <si>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</si>
  <si>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</si>
  <si>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</si>
  <si>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</si>
  <si>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</si>
  <si>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</si>
  <si>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</si>
  <si>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</si>
  <si>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</si>
  <si>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</si>
  <si>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</si>
  <si>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</si>
  <si>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</si>
  <si>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</si>
  <si>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</si>
  <si>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</si>
  <si>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</si>
  <si>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</si>
  <si>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</si>
  <si>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</si>
  <si>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</si>
  <si>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</si>
  <si>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</si>
  <si>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</si>
  <si>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</si>
  <si>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</si>
  <si>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</si>
  <si>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</si>
  <si>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</si>
  <si>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</si>
  <si>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</si>
  <si>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</si>
  <si>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</si>
  <si>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</si>
  <si>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</si>
  <si>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</si>
  <si>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</si>
  <si>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</si>
  <si>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</si>
  <si>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</si>
  <si>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</si>
  <si>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</si>
  <si>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MANDATO FIDUCIARIO DE INVERSION Y ADMON. APOYO FINANCIERO A FAVOR DEL FIDEICOMISO SINDICATURA DE PROMOTORA DEL VALLE DE MORELIA (PROVAM)</t>
  </si>
  <si>
    <t>UNIDAD DE PLANEACIÓN ECONÓMICA DE LA HACIENDA PÚBLICA</t>
  </si>
  <si>
    <t>UNIDAD DE BANCA DE DESARROLLO</t>
  </si>
  <si>
    <t>HIU</t>
  </si>
  <si>
    <t>700006HIU091</t>
  </si>
  <si>
    <t>MANDATO SHCP MEX. TEX DEVELOPMENT CORP.</t>
  </si>
  <si>
    <t>700006HIU151</t>
  </si>
  <si>
    <t>MANDATO EXTINTA COMISIÓN MONETARIA</t>
  </si>
  <si>
    <t>LA ADMINISTRACIÓN DE CRÉDITOS Y VALORES DE LA EXTINTA COMISIÓN MONETARIA.</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</si>
  <si>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</si>
  <si>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</si>
  <si>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</si>
  <si>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</si>
  <si>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</si>
  <si>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</si>
  <si>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</si>
  <si>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</si>
  <si>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</si>
  <si>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</si>
  <si>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</si>
  <si>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</si>
  <si>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</si>
  <si>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</si>
  <si>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</si>
  <si>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</si>
  <si>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</si>
  <si>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INSTITUTO NACIONAL DE ANTROPOLOGÍA E HISTORIA</t>
  </si>
  <si>
    <t>200111D0001132</t>
  </si>
  <si>
    <t>CONSERVACIÓN Y RESTAURACIÓN DEL MUSEO.</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</si>
  <si>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</si>
  <si>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</si>
  <si>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</si>
  <si>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</si>
  <si>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</si>
  <si>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</si>
  <si>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</si>
  <si>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</si>
  <si>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</si>
  <si>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</si>
  <si>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</si>
  <si>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</si>
  <si>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</si>
  <si>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</si>
  <si>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</si>
  <si>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</si>
  <si>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</si>
  <si>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</si>
  <si>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</si>
  <si>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</si>
  <si>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BANCO INBURSA, S.A., INSTITUCIÓN DE BANCA MÚLTIPLE, GRUPO FINANCIERO INBURSA, DIVISIÓN FIDUCIARIA</t>
  </si>
  <si>
    <t>MANDATO DE ADMINISTRACION Y PAGO PARA PROGRAMAS DE PROCURACION DE JUSTICIA DE LA PROCURADURIA GENERAL DE LA REPUBLICA</t>
  </si>
  <si>
    <t>GOBIERNO DEL ESTADO DE TAMAULIPAS</t>
  </si>
  <si>
    <t>CANACINTRA</t>
  </si>
  <si>
    <t>90Y</t>
  </si>
  <si>
    <t>CIATEQ, A.C. CENTRO DE TECNOLOGÍA AVANZADA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</si>
  <si>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</si>
  <si>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</si>
  <si>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</si>
  <si>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</si>
  <si>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</si>
  <si>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</si>
  <si>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</si>
  <si>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</si>
  <si>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</si>
  <si>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</si>
  <si>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</si>
  <si>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</si>
  <si>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</si>
  <si>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</si>
  <si>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</si>
  <si>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</si>
  <si>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</si>
  <si>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</si>
  <si>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</si>
  <si>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</si>
  <si>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</si>
  <si>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</si>
  <si>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</si>
  <si>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</si>
  <si>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</si>
  <si>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</si>
  <si>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</si>
  <si>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</si>
  <si>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</si>
  <si>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</si>
  <si>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</si>
  <si>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</si>
  <si>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</si>
  <si>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</si>
  <si>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</si>
  <si>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</si>
  <si>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</si>
  <si>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</si>
  <si>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</si>
  <si>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</si>
  <si>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</si>
  <si>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</si>
  <si>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</si>
  <si>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</si>
  <si>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</si>
  <si>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</si>
  <si>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</si>
  <si>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</si>
  <si>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</si>
  <si>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</si>
  <si>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</si>
  <si>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</si>
  <si>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</si>
  <si>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700018T4I110</t>
  </si>
  <si>
    <t>FIDEICOMISO DE COBERTURA LABORAL Y DE VIVIENDA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</si>
  <si>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</si>
  <si>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</si>
  <si>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</si>
  <si>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</si>
  <si>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</si>
  <si>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</si>
  <si>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</si>
  <si>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</si>
  <si>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</si>
  <si>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</si>
  <si>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GOBIERNO DEL ESTADO DE NUEVO LEÓN</t>
  </si>
  <si>
    <t>GOBIERNO DEL ESTADO DE NAYARIT</t>
  </si>
  <si>
    <t>GOBIERNO DEL ESTADO DE JALISCO</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</si>
  <si>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</si>
  <si>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</si>
  <si>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</si>
  <si>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</si>
  <si>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</si>
  <si>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</si>
  <si>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</si>
  <si>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</si>
  <si>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</si>
  <si>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</si>
  <si>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</si>
  <si>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</si>
  <si>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</si>
  <si>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</si>
  <si>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</si>
  <si>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</si>
  <si>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</si>
  <si>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</si>
  <si>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200511L8G1401</t>
  </si>
  <si>
    <t>FONDO PARA LOS TRABAJADORES POR PRIMA DE ANTIGÜEDAD DE EDUCAL</t>
  </si>
  <si>
    <t>PARA PAGO DE PRIMAS DE ANTIGÜEDAD A FAVOR DE LOS TRABAJADORES DE EDUCAL.</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</si>
  <si>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</si>
  <si>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</si>
  <si>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</si>
  <si>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</si>
  <si>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</si>
  <si>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</si>
  <si>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</si>
  <si>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</si>
  <si>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</si>
  <si>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</si>
  <si>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</si>
  <si>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</si>
  <si>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</si>
  <si>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</si>
  <si>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CONSTITUIR UN MECANISMO A TRAVES DEL CUAL SE REALICE LA ADMINISTRACION DE LOS RECURSOS PARA EL PAGO DE PENSIONES.</t>
  </si>
  <si>
    <t>ORGANIZACION, CONSTRUCCION Y VENTA DE HABITACIONES PARA TRABAJADORES AL SERVICIO DE FNM.</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</si>
  <si>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</si>
  <si>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</si>
  <si>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ADMINISTRAR LOS RECURSOS, A EFECTO DE QUE SE DESTINEN A FOMENTAR Y CANALIZAR APOYOS A ESTUDIOS Y PROYECTOS QUE HAYAN SIDO IDENTIFICADOS POR LOS FIDEICOMINTENTES COMO DETONADORES DE DESARROLLO ECONOMICO Y SOCIAL DE LA MESO REGION CENTRO-OCCIDENTE DE MEXICO.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</si>
  <si>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</si>
  <si>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</si>
  <si>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</si>
  <si>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</si>
  <si>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</si>
  <si>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</si>
  <si>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</si>
  <si>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</si>
  <si>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</si>
  <si>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</si>
  <si>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</si>
  <si>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</si>
  <si>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</si>
  <si>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</si>
  <si>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</si>
  <si>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</si>
  <si>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</si>
  <si>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</si>
  <si>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</si>
  <si>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</si>
  <si>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</si>
  <si>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</si>
  <si>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</si>
  <si>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</si>
  <si>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HKA</t>
  </si>
  <si>
    <t>SERVICIO DE ADMINISTRACIÓN Y ENAJENACIÓN DE BIENES</t>
  </si>
  <si>
    <t>GARANTIZAR LA CONSTRUCCIÓN DE 159 CASAS PARA TRABAJADORES DEL FERROCARRIL DE SONORA-BAJA CALIFORNIA, SOBRE TERRENOS UBICADOS EN BENJAMÍN HILL, SON., Y EN MEXICALI, B.C.</t>
  </si>
  <si>
    <t>FIDEICOMISO DEL FONDO DE COBERTURA SOCIAL DE TELECOMUNICACIONES</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</si>
  <si>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</si>
  <si>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</si>
  <si>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</si>
  <si>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</si>
  <si>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</si>
  <si>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</si>
  <si>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</si>
  <si>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</si>
  <si>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DOÑA DOLORES OLMEDO PATIÑO</t>
  </si>
  <si>
    <t>MUSEO DOLORES OLMEDO PATIÑO</t>
  </si>
  <si>
    <t>B00</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</si>
  <si>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</si>
  <si>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</si>
  <si>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</si>
  <si>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</si>
  <si>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</si>
  <si>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</si>
  <si>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</si>
  <si>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</si>
  <si>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</si>
  <si>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</si>
  <si>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</si>
  <si>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</si>
  <si>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</si>
  <si>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</si>
  <si>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</si>
  <si>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</si>
  <si>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</si>
  <si>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</si>
  <si>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</si>
  <si>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</si>
  <si>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</si>
  <si>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</si>
  <si>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</si>
  <si>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</si>
  <si>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</si>
  <si>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</si>
  <si>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</si>
  <si>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</si>
  <si>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</si>
  <si>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</si>
  <si>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</si>
  <si>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</si>
  <si>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</si>
  <si>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</si>
  <si>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</si>
  <si>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</si>
  <si>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</si>
  <si>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</si>
  <si>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GOBIERNO DEL ESTADO DE TLAXCALA</t>
  </si>
  <si>
    <t>FONDO MIXTO DE FOMENTO A LA INVESTIGACIÓN CIENTÍFICA Y TECNOLÓGICA CONACYT-GOBIERNO DEL ESTADO DE TLAXCALA</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</si>
  <si>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</si>
  <si>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</si>
  <si>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</si>
  <si>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</si>
  <si>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</si>
  <si>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</si>
  <si>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</si>
  <si>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</si>
  <si>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ADMINISTRAR LOS RECURSOS QUE SE OBTENGA DE LA ENAJENACION DE TERRENOS NACIONALES Y DE LA VENTA O REGULARIZACION DE LA TENENCIA DE LA TIERRA EN LAS COLONIAS AGRICOLAS Y GANADERAS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</si>
  <si>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</si>
  <si>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</si>
  <si>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</si>
  <si>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</si>
  <si>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</si>
  <si>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</si>
  <si>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</si>
  <si>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</si>
  <si>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</si>
  <si>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</si>
  <si>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</si>
  <si>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</si>
  <si>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</si>
  <si>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</si>
  <si>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</si>
  <si>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</si>
  <si>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</si>
  <si>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</si>
  <si>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</si>
  <si>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</si>
  <si>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</si>
  <si>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</si>
  <si>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</si>
  <si>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</si>
  <si>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</si>
  <si>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</si>
  <si>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</si>
  <si>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</si>
  <si>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</si>
  <si>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</si>
  <si>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</si>
  <si>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</si>
  <si>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</si>
  <si>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</si>
  <si>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</si>
  <si>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</si>
  <si>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FID. 1327.- GOBIERNO FEDERAL, PROGRAMA DE VIVIENDA PARA MAGISTRADOS Y JUECES DEL PODER JUDICIAL FEDERAL</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</si>
  <si>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</si>
  <si>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</si>
  <si>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</si>
  <si>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</si>
  <si>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</si>
  <si>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</si>
  <si>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</si>
  <si>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</si>
  <si>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</si>
  <si>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</si>
  <si>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</si>
  <si>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</si>
  <si>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</si>
  <si>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</si>
  <si>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CÁMARA NACIONAL DE LAS INDUSTRIAS PESQUERA Y ACUÍCOLA</t>
  </si>
  <si>
    <t>700008H00133</t>
  </si>
  <si>
    <t>2ESTATAL</t>
  </si>
  <si>
    <t>INTERACCIONES</t>
  </si>
  <si>
    <t>OTRO</t>
  </si>
  <si>
    <t>FIDEICOMISO DE FOMENTO INDUSTRIAL LANFI</t>
  </si>
  <si>
    <t>GOBIERNO DEL ESTADO DE COAHUILA DE ZARAGOZA</t>
  </si>
  <si>
    <t>UNIDAD DE ASUNTOS INTERNACIONALES DE HACIENDA</t>
  </si>
  <si>
    <t>COMISIÓN NACIONAL DEL AGUA</t>
  </si>
  <si>
    <t>700006GIC189</t>
  </si>
  <si>
    <t>MAND. 1312.- JUICIO PROMOVIDO POR ICA VS INECEL DE LA REPUBLICA DE ECUADOR.</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</si>
  <si>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</si>
  <si>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</si>
  <si>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</si>
  <si>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</si>
  <si>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</si>
  <si>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</si>
  <si>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</si>
  <si>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</si>
  <si>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</si>
  <si>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</si>
  <si>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</si>
  <si>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</si>
  <si>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</si>
  <si>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</si>
  <si>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</si>
  <si>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</si>
  <si>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</si>
  <si>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</si>
  <si>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</si>
  <si>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</si>
  <si>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</si>
  <si>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</si>
  <si>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</si>
  <si>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</si>
  <si>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</si>
  <si>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</si>
  <si>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</si>
  <si>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</si>
  <si>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</si>
  <si>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</si>
  <si>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</si>
  <si>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</si>
  <si>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</si>
  <si>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</si>
  <si>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</si>
  <si>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</si>
  <si>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</si>
  <si>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</si>
  <si>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</si>
  <si>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</si>
  <si>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</si>
  <si>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</si>
  <si>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</si>
  <si>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</si>
  <si>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</si>
  <si>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</si>
  <si>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</si>
  <si>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</si>
  <si>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</si>
  <si>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</si>
  <si>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</si>
  <si>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</si>
  <si>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</si>
  <si>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</si>
  <si>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</si>
  <si>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</si>
  <si>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</si>
  <si>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</si>
  <si>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</si>
  <si>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</si>
  <si>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</si>
  <si>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</si>
  <si>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</si>
  <si>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</si>
  <si>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</si>
  <si>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</si>
  <si>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</si>
  <si>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</si>
  <si>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</si>
  <si>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</si>
  <si>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</si>
  <si>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</si>
  <si>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</si>
  <si>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AUTOPISTAS TIJUANA- MEXICALI, S.A. DE C.V.</t>
  </si>
  <si>
    <t>700009JOU246</t>
  </si>
  <si>
    <t>700009JOU247</t>
  </si>
  <si>
    <t>FIDEICOMISO MEXICANA DE TÉCNICOS DE AUTOPISTAS (LIBRAMIENTO ORIENTE SLP)</t>
  </si>
  <si>
    <t>CONSORCIO DEL MAYAB, S.A.</t>
  </si>
  <si>
    <t>700009JOU252</t>
  </si>
  <si>
    <t>J3R</t>
  </si>
  <si>
    <t>FERROCARRILES NACIONALES DE MÉXICO (EN PROCESO DE DESINCORPORACIÓN)</t>
  </si>
  <si>
    <t>700009J3R057</t>
  </si>
  <si>
    <t>PARA MODERNIZAR LA EDUCACIÓN SUPERIOR Y LA REALIZACIÓN DE PROYECTOS MULTINSTITUCIONALES ESPECÍFICOS Y VERIFICABLES, ENCAMINADOS AL MEJORAMIENTO, INNOVACIÓN Y REORDENAMIENTO DE LAS INSTITUCIONES DE EDUCACIÓN SUPERIOR PARTICIPANTES EN LOS MISMOS.</t>
  </si>
  <si>
    <t>DIRECCIÓN GENERAL DE ADMINISTRACIÓN</t>
  </si>
  <si>
    <t>QEU</t>
  </si>
  <si>
    <t>FIDEICOMISO FONDO NACIONAL DE FOMENTO EJIDAL</t>
  </si>
  <si>
    <t>199815QEU00755</t>
  </si>
  <si>
    <t>FIDEICOMISO TRASLATIVO DE DOMINIO PUERTO LOS CABOS</t>
  </si>
  <si>
    <t>DESARROLLO DE UN PROYECTO TURÍSTICO</t>
  </si>
  <si>
    <t>INVEX</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</si>
  <si>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</si>
  <si>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</si>
  <si>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</si>
  <si>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</si>
  <si>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</si>
  <si>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</si>
  <si>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</si>
  <si>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</si>
  <si>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</si>
  <si>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</si>
  <si>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</si>
  <si>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</si>
  <si>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</si>
  <si>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</si>
  <si>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</si>
  <si>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</si>
  <si>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</si>
  <si>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</si>
  <si>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</si>
  <si>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</si>
  <si>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</si>
  <si>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</si>
  <si>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</si>
  <si>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</si>
  <si>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</si>
  <si>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</si>
  <si>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</si>
  <si>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</si>
  <si>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</si>
  <si>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</si>
  <si>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</si>
  <si>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</si>
  <si>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DIRECCIÓN GENERAL DE TRANSPORTE FERROVIARIO Y MULTIMODAL</t>
  </si>
  <si>
    <t>700006GIC053</t>
  </si>
  <si>
    <t>FID. 122.- BENJAMÍN HILL TRABAJADORES F.F.C.C. SONORA-BAJA CALIFORNIA</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</si>
  <si>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</si>
  <si>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</si>
  <si>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</si>
  <si>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</si>
  <si>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</si>
  <si>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</si>
  <si>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</si>
  <si>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</si>
  <si>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</si>
  <si>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</si>
  <si>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</si>
  <si>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</si>
  <si>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</si>
  <si>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</si>
  <si>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</si>
  <si>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</si>
  <si>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</si>
  <si>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</si>
  <si>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</si>
  <si>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</si>
  <si>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</si>
  <si>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</si>
  <si>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</si>
  <si>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</si>
  <si>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</si>
  <si>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ECONOMÍA</t>
  </si>
  <si>
    <t>NACIONAL FINANCIERA, S.N.C.</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</si>
  <si>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</si>
  <si>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</si>
  <si>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</si>
  <si>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</si>
  <si>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</si>
  <si>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UNIDAD DE INVERSIONES</t>
  </si>
  <si>
    <t>CENTRO DE ESTUDIOS PARA LA PREPARACIÓN Y EVALUACIÓN SOCIOECONÓMICA DE PROYECTOS (CEPEP)</t>
  </si>
  <si>
    <t>FONDO DE DESINCORPORACIÓN DE ENTIDADES</t>
  </si>
  <si>
    <t>UNIDAD DE POLÍTICA Y CONTROL PRESUPUESTARIO</t>
  </si>
  <si>
    <t>700006GIC049</t>
  </si>
  <si>
    <t>FONDO DE AHORRO CAPITALIZABLE DE LOS TRABAJADORES AL SERVICIO DEL ESTADO (FONAC)</t>
  </si>
  <si>
    <t>BANCA PRIVADA</t>
  </si>
  <si>
    <t>FIDEICOMISO PARA LA INFRAESTRUCTURA EN LOS ESTADOS (FIES)</t>
  </si>
  <si>
    <t>GOBIERNO DEL ESTADO DE ZACATECAS</t>
  </si>
  <si>
    <t>INSTITUTO NACIONAL DE INVESTIGACIONES FORESTALES, AGRÍCOLAS Y PECUARIAS</t>
  </si>
  <si>
    <t>200508JAG01396</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</si>
  <si>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</si>
  <si>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</si>
  <si>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</si>
  <si>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</si>
  <si>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</si>
  <si>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</si>
  <si>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</si>
  <si>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</si>
  <si>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</si>
  <si>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</si>
  <si>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</si>
  <si>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FONDO DE PENSIONES DE CONTRIBUCION DEFINIDA DE BANCOMEXT</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</si>
  <si>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</si>
  <si>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</si>
  <si>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</si>
  <si>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</si>
  <si>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</si>
  <si>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</si>
  <si>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</si>
  <si>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</si>
  <si>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</si>
  <si>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SAN LUIS POTOSÍ</t>
  </si>
  <si>
    <t>FONDO MIXTO CONACYT-GOBIERNO DEL ESTADO DE SINALOA</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</si>
  <si>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</si>
  <si>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</si>
  <si>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</si>
  <si>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</si>
  <si>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</si>
  <si>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</si>
  <si>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</si>
  <si>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</si>
  <si>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</si>
  <si>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</si>
  <si>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</si>
  <si>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</si>
  <si>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</si>
  <si>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</si>
  <si>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</si>
  <si>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</si>
  <si>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</si>
  <si>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</si>
  <si>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</si>
  <si>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200111MDC01219</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</si>
  <si>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</si>
  <si>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</si>
  <si>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</si>
  <si>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</si>
  <si>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</si>
  <si>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</si>
  <si>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</si>
  <si>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</si>
  <si>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</si>
  <si>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</si>
  <si>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</si>
  <si>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</si>
  <si>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</si>
  <si>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</si>
  <si>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</si>
  <si>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</si>
  <si>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</si>
  <si>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</si>
  <si>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</si>
  <si>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</si>
  <si>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</si>
  <si>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</si>
  <si>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</si>
  <si>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</si>
  <si>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</si>
  <si>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UNIDAD DE BANCA, VALORES Y AHORRO</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</si>
  <si>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</si>
  <si>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</si>
  <si>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</si>
  <si>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</si>
  <si>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</si>
  <si>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</si>
  <si>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</si>
  <si>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</si>
  <si>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</si>
  <si>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</si>
  <si>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</si>
  <si>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</si>
  <si>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</si>
  <si>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</si>
  <si>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</si>
  <si>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</si>
  <si>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</si>
  <si>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</si>
  <si>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</si>
  <si>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</si>
  <si>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</si>
  <si>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</si>
  <si>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</si>
  <si>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</si>
  <si>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</si>
  <si>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</si>
  <si>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</si>
  <si>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</si>
  <si>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</si>
  <si>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</si>
  <si>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</si>
  <si>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</si>
  <si>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</si>
  <si>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</si>
  <si>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200906HIU01516</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</si>
  <si>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</si>
  <si>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</si>
  <si>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</si>
  <si>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</si>
  <si>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</si>
  <si>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</si>
  <si>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</si>
  <si>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</si>
  <si>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</si>
  <si>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</si>
  <si>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</si>
  <si>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</si>
  <si>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</si>
  <si>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</si>
  <si>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</si>
  <si>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</si>
  <si>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</si>
  <si>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</si>
  <si>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</si>
  <si>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</si>
  <si>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</si>
  <si>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</si>
  <si>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</si>
  <si>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</si>
  <si>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</si>
  <si>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</si>
  <si>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</si>
  <si>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</si>
  <si>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</si>
  <si>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199806GIH00585</t>
  </si>
  <si>
    <t>M. 133.- FRACCIONAMIENTO AGUA HEDIONDA.</t>
  </si>
  <si>
    <t>ENAJENACIÓN DE 150 LOTES EN EL FRACCIONAMIENTO DE AGUA HEDIONDA, EN CUAUTLA, MORELOS.</t>
  </si>
  <si>
    <t>G1H</t>
  </si>
  <si>
    <t>BANCO NACIONAL DEL EJÉRCITO, FUERZA AÉREA Y ARMADA, S.N.C.</t>
  </si>
  <si>
    <t>JAG</t>
  </si>
  <si>
    <t>K2N</t>
  </si>
  <si>
    <t>EXPORTADORA DE SAL, S.A. DE C.V.</t>
  </si>
  <si>
    <t>HSBC</t>
  </si>
  <si>
    <t>199806HIU00582</t>
  </si>
  <si>
    <t>FONDO PARA LA PARTICIPACIÓN DE RIESGOS 11480</t>
  </si>
  <si>
    <t>199806HIU00721</t>
  </si>
  <si>
    <t>MARIO RENATO MENÉNDEZ RODRÍGUEZ 7997</t>
  </si>
  <si>
    <t>SERFIN</t>
  </si>
  <si>
    <t>FONDO MIXTO DE FOMENTO A LA INVESTIGACIÓN CIENTÍFICA Y TECNOLÓGICA CONACYT-GOBIERNO DEL ESTADO BAJA CALIFORNIA</t>
  </si>
  <si>
    <t>FONDO MIXTO DE FOMENTO A LA INVESTIGACIÓN CIENTÍFICA Y TECNOLÓGICA CONACYT-GOBIERNO DEL ESTADO DE BAJA CALIFORNIA SUR</t>
  </si>
  <si>
    <t>FONDO DE ESTABILIZACIÓN DE LOS INGRESOS DE LAS ENTIDADES FEDERATIVAS (FEIEF)</t>
  </si>
  <si>
    <t>COMISIÓN PARA LA REGULARIZACIÓN DE LA TENENCIA DE LA TIERRA</t>
  </si>
  <si>
    <t>700020VQX416</t>
  </si>
  <si>
    <t>FONDO DE AHORRO PARA LOS TRABAJADORES DE CORETT</t>
  </si>
  <si>
    <t>200306HIU01336</t>
  </si>
  <si>
    <t>200306HIU01346</t>
  </si>
  <si>
    <t>200506HIU01397</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</si>
  <si>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</si>
  <si>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</si>
  <si>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</si>
  <si>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</si>
  <si>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</si>
  <si>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</si>
  <si>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</si>
  <si>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</si>
  <si>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</si>
  <si>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</si>
  <si>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</si>
  <si>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</si>
  <si>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</si>
  <si>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</si>
  <si>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</si>
  <si>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</si>
  <si>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</si>
  <si>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EL GOBIERNO DEL DISTRITO FEDERAL CONSTITUYÓ COMO FIDEICOMITENTE EL FIDEICOMISO NO. 2723 DENOMINADO FIDEICOMISO MUSEO DE ARTE POPULAR MEXICANO</t>
  </si>
  <si>
    <t>200711H0001467</t>
  </si>
  <si>
    <t>FIDEICOMISO MUSEO DE ARTE POPULAR MEXICANO</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</si>
  <si>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</si>
  <si>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</si>
  <si>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</si>
  <si>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</si>
  <si>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</si>
  <si>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SUBSECRETARÍA DE EGRESOS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</si>
  <si>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</si>
  <si>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</si>
  <si>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FONDO MEXICANO PARA LA CONSERVACIÓN DE LA NATURALEZA</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</si>
  <si>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</si>
  <si>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</si>
  <si>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</si>
  <si>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</si>
  <si>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</si>
  <si>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</si>
  <si>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</si>
  <si>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</si>
  <si>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</si>
  <si>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</si>
  <si>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</si>
  <si>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</si>
  <si>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</si>
  <si>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</si>
  <si>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</si>
  <si>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</si>
  <si>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</si>
  <si>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</si>
  <si>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</si>
  <si>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</si>
  <si>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</si>
  <si>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MANDATO DE ADMINISTRACION PARA RECOMPENSAS DE LA PROCURADURIA GENERAL DE LA REPUBLICA</t>
  </si>
  <si>
    <t>FONDO PARA LA TRANSICION ENERGETICA Y EL APROVECHAMIENTO SUSTENTABLE DE LA ENERGIA</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</si>
  <si>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</si>
  <si>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</si>
  <si>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</si>
  <si>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SECRETARÍA</t>
  </si>
  <si>
    <t>F00</t>
  </si>
  <si>
    <t>COMISIÓN NACIONAL DE ÁREAS NATURALES PROTEGIDAS</t>
  </si>
  <si>
    <t>FIDEICOMISO ANGELES VERDES</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</si>
  <si>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</si>
  <si>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</si>
  <si>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</si>
  <si>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</si>
  <si>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</si>
  <si>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</si>
  <si>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</si>
  <si>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</si>
  <si>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</si>
  <si>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</si>
  <si>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</si>
  <si>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</si>
  <si>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</si>
  <si>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</si>
  <si>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</si>
  <si>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</si>
  <si>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</si>
  <si>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</si>
  <si>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</si>
  <si>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</si>
  <si>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</si>
  <si>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</si>
  <si>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201011L6I01529</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</si>
  <si>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</si>
  <si>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</si>
  <si>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</si>
  <si>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</si>
  <si>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</si>
  <si>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</si>
  <si>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</si>
  <si>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</si>
  <si>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</si>
  <si>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</si>
  <si>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</si>
  <si>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</si>
  <si>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</si>
  <si>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</si>
  <si>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</si>
  <si>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</si>
  <si>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</si>
  <si>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</si>
  <si>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</si>
  <si>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</si>
  <si>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</si>
  <si>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CIATEC, A.C. "CENTRO DE INNOVACIÓN APLICADA EN TECNOLOGÍAS COMPETITIVAS"</t>
  </si>
  <si>
    <t>REUNIR RECURSOS PARA EL DESARROLLO DE PROYECTOS DE ALTO IMPACTO PARA LA INDUSTRIA Y PARA LA MODERNIZACIÓN DE LAS INSTLACIONES INCLUYENDO SU EQUIPAMIENTO</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</si>
  <si>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</si>
  <si>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</si>
  <si>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</si>
  <si>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</si>
  <si>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</si>
  <si>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FIDEICOMISO DE CAPITAL EMPRENDEDOR</t>
  </si>
  <si>
    <t>LA INVERSIÓN Y ADMINISTRACIÓN DE RECURSOS QUE INTEGRAN SU PATRIMONIO, PARA DESTINARLOS AL FINANCIAMIENTO Y/O APOYO DE PROYECTOS INNOVADORES, YA SEA DE MANERA DIRECTA O INDIRECTA A TRAVÉS DE FONDOS PRIVADOS DE INVERSION.</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</si>
  <si>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</si>
  <si>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</si>
  <si>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</si>
  <si>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</si>
  <si>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</si>
  <si>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</si>
  <si>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</si>
  <si>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ADMINISTRAR LOS RECURSOS DEL MANDATO A EFECTO DE QUE SEAN APLICADOS POR LA PROCURADURIA PARA PAGAR LAS RECOMPENSAS DE CONFORMIDAD CON LOS ACUERDOS A/255/08 Y A/004/10 DEL PROCURADOR GENERAL DE LA REPUBLICA Y DEMAS DISPOSICIONES APLICABLES</t>
  </si>
  <si>
    <t>FIDEICOMISO CENTRO DE INGENIERÍA Y DESARROLLO INDUSTRIAL NO. 135826-8</t>
  </si>
  <si>
    <t>F/11025590 (ANTES 4483-0)</t>
  </si>
  <si>
    <t>PAGAR CON CARGO AL PATRIMONIO FIDEICOMITIDO LOS GASTOS PREVIOS, AUTORIZADOS POR EL COMITE TECNICO DEL FIDEICOMISO Y QUE LA COMISION FEDERAL DE ELECTRICIDAD, POR CONDUCTO DEL COORDINADOR TECNICO O DEL COORDINADOR TECNICO II, HAYA IDENTIFICADO PARA CADA PROYECTO O PARA LA ADQUISICIÓN DE LOS TURBOGENERADORES QUE CADA PROYECTO CRITICO REQUIERA, SEGUN CORRESPONDA.</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</si>
  <si>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</si>
  <si>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$7,000,000.00   FECHA: 05/09/2006
OBSERVACIONES: A LA FECHA NO SE HAN PRESENTADO CASOS QUE HAYAN REQUERIDO LA APLICACIÓN DE LOS RECURSOS</t>
  </si>
  <si>
    <t>APORTACIÓN INICIAL:   MONTO: $1.00   FECHA: 24/05/1972
OBSERVACIONES: NO SE APORTARON RECURSOS PÚBLICOS FEDERALES A ESTE FIDEICOMISO.</t>
  </si>
  <si>
    <t>APORTACIÓN INICIAL:   MONTO: $176,817,025.75   FECHA: 22/12/2004
OBSERVACIONES: EL IMPORTE EN DISPONIBILIDAD SE REFIERE A VALORES DE FÁCIL REALIZACIÓN, REGISTRADOS EN EL ESTADO DE POSICIÓN O SITUACIÓN FINANCIERA.</t>
  </si>
  <si>
    <t>APORTACIÓN INICIAL:   MONTO: $1,000.00   FECHA: 31/10/1997
OBSERVACIONES: PROGRAMA DE GARANTIAS NAFIN.</t>
  </si>
  <si>
    <t>APORTACIÓN INICIAL:   MONTO: $20,000,000.00   FECHA: 07/12/2001
OBSERVACIONES: NINGUNA</t>
  </si>
  <si>
    <t>APORTACIÓN INICIAL:   MONTO: $3,069,000.00   FECHA: 05/05/2003
OBSERVACIONES: SIN COMENTARIOS</t>
  </si>
  <si>
    <t>APORTACIÓN INICIAL:   MONTO: $1.00   FECHA: 12/12/1963
OBSERVACIONES: NO SE APORTARON RECURSOS PÚBLICOS FEDERALES A ESTE FIDEICOMISO.</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</si>
  <si>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</si>
  <si>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</si>
  <si>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</si>
  <si>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</si>
  <si>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</si>
  <si>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</si>
  <si>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</si>
  <si>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$4,000,000.00   FECHA: 27/01/2000
OBSERVACIONES: LA DISPONIBILIDAD CORRESPONDE AL ACTIVO TOTAL. LOS INGRESOS CORRESPONDEN A RECUPERACIONES DE CAPITAL E INTERESES Y APORTACIONES DE LOS TRABAJADORES AL FONDO.</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</si>
  <si>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</si>
  <si>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$5,464,683.00   FECHA: 11/01/1976
OBSERVACIONES: NINGUNA</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</si>
  <si>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</si>
  <si>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$1,554,507.45   FECHA: 20/01/1981
OBSERVACIONES: NINGUNA</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</si>
  <si>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</si>
  <si>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$500,000.00   FECHA: 24/07/1998
OBSERVACIONES: NO SE PRESENTAN ESTADOS DE CUENTA NI BALANCE, TODA VEZ QUE EL FIDUCIARIO NO EMITE ESTADOS DE CUENTA CON SALDO EN CEROS, QUE ES EL CASO DE LA SUBCUENTA.</t>
  </si>
  <si>
    <t>APORTACIÓN INICIAL:   MONTO: $68,705,554.00   FECHA: 13/06/2000
OBSERVACIONES: CONVENIO EN PROCESO DE EXTINCIÓN</t>
  </si>
  <si>
    <t>APORTACIÓN INICIAL:   MONTO: $141,732,752.00   FECHA: 15/05/2002
OBSERVACIONES: CONVENIO EN PROCESO DE EXTINCIÓN</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</si>
  <si>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</si>
  <si>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</si>
  <si>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$391,322,372.00   FECHA: 22/07/2009
OBSERVACIONES: SIN OBSERVACIONES</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</si>
  <si>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</si>
  <si>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</si>
  <si>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$10,000,000.00   FECHA: 15/08/2003
OBSERVACIONES: NINGUNA</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</si>
  <si>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</si>
  <si>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</si>
  <si>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</si>
  <si>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$1,000,000.00   FECHA: 13/11/2000
OBSERVACIONES: N/A</t>
  </si>
  <si>
    <t>APORTACIÓN INICIAL:   MONTO: $688,639.00   FECHA: 28/01/2008
OBSERVACIONES: ESTE FIDEICOMISO FUNCIONA UNICAMENTE CON RECURSOS AUTOGENERADOS</t>
  </si>
  <si>
    <t>APORTACIÓN INICIAL:   MONTO: $1,000,000.00   FECHA: 25/03/2010
OBSERVACIONES: SE TURNA REPORTE DEL FIDEICOMISO PARA AUTORIZACIÓN</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</si>
  <si>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</si>
  <si>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</si>
  <si>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90A</t>
  </si>
  <si>
    <t>CENTRO DE INVESTIGACIÓN EN GEOGRAFÍA Y GEOMÁTICA, "ING. JORGE L. TAMAYO", A.C.</t>
  </si>
  <si>
    <t>20113890A01547</t>
  </si>
  <si>
    <t>FONDO DE INVESTIGACIÓN CIENTÍFICA Y DESARROLLO TECNOLÓGICO DEL CENTRO DE INVESTIGACIÓN EN GEOGRAFÍA Y GEOMATICA, ING. .JORGE L. TAMAVO, A.C.</t>
  </si>
  <si>
    <t>MEDIANTE EL CUAL SE DESEA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t>
  </si>
  <si>
    <t>ACTINVER CASA DE BOLSA S.A. DE C.V.</t>
  </si>
  <si>
    <t>90Q</t>
  </si>
  <si>
    <t>CENTRO DE INVESTIGACIÓN CIENTÍFICA DE YUCATÁN, A.C.</t>
  </si>
  <si>
    <t>20113890Q01548</t>
  </si>
  <si>
    <t>FONDO DE INVESTIGACION CIENTIFICA Y DESARROLLO TECNOLOGICO DEL CENTRO DE INVESTIGACION CIENTIFICA DE YUCATAN, AC</t>
  </si>
  <si>
    <t>DE CONFORMIDAD CON LO ESTABLECIDO EN EL ART 50, FRACCION IV DE LA LEY DE CIENCIA Y TECNOLOGIA, FINANCIAR O COMPLEMENTAR FINANCIAMIENTO DE PROYECTOS ESPECÍFICOS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SIEMPRE QUE NO SE REGULARICE DICHA CONTRATACION POSTERIORMENTE.</t>
  </si>
  <si>
    <t>ACTINVER CASA DE BOLSA SA</t>
  </si>
  <si>
    <t>FONDO DE APOYO PARA INFRAESTRUCTURA Y SEGURIDAD</t>
  </si>
  <si>
    <t>OTORGAR APOYOS FINANCIEROS ASOCIADOS A INFRAESTRUCTURA EN LAS ENTIDADES FEDERATIVAS, INCLUYENDO LA DESTINADA A SEGURIDAD PÚBLICA, QUE SIRVAN COMO FUENTE DE PAGO AL COMPONENTE DE CAPITAL DE LOS CRÉDITOS QUE OTORGUE BANOBRAS EN TÉRMINOS DEL TRANSITORIO VIGÉSIMO SEXTO DEL DECRETO DE PRESUPUESTO DE EGRESOS DE LA FEDERACIÓN PARA EL EJERCICIO FISCAL 2012</t>
  </si>
  <si>
    <t>FONDO DE INFRAESTRUCTURA PARA PAÍSES DE MESOAMÉRICA Y EL CARIBE</t>
  </si>
  <si>
    <t>OTORGAR APOYOS FINANCIEROS A PROGRAMAS Y PROYECTOS DE INFRAESTRUCTURA, ASÍ COMO ASISTENCIA TÉCNICA E INTERCAMBIO COMERCIAL DE BIENES Y SERVICIOS RELACIONADOS CON INFRAESTRUCTURA, ENTRE OTROS, CON EL OBJETO DE CONTRIBUIR AL DESARROLLO ECONÓMICO, SOCIAL E INSTITUCIONAL DE LAS REGIONES DE MESOAMÉRICA Y EL CARIBE, ASÍ COMO DE FORTALECER SUS CAPACIDADES NACIONALES Y ESTRECHAR RELACIONES SOBRE BASES MUTUAMENTE PROVECHOSAS.</t>
  </si>
  <si>
    <t>CONSEJO NACIONAL AGROPECUARIO, A.C.</t>
  </si>
  <si>
    <t>201206HAT01552</t>
  </si>
  <si>
    <t>FONDO DE INVERSIÓN DE CAPITAL EN AGRONEGOCIOS AGROPYME</t>
  </si>
  <si>
    <t>LA CREACIÓN DE UN PATRIMONIO AUTÓNOMO QUE PERMITA AL FIDEICOMITENTE Y A LOS FIDEICOMITENTES ADHERENTES, LA INTEGRACIÓN DE UN FONDO QUE SERÁ DESTINADO A LA PROMOCIÓN DE LA INVERSIÓN DE CAPITAL DE EMPRENDEDOR Y PRIVADO EN TERRITORIO NACIONAL, AL FOMENTO, DESARROLLO Y CONSOLIDACIÓN DE EMPRESAS, DEL SECTOR RURAL, AGROINDUSTRIAL Y DE AGRONEGOCIOS, SEAN ÉSTAS NUEVAS, DE RECIENTE CREACIÓNY/O DE TIEMPO EN OPERACIÓN PERO CON POTENCIAL DE DESARROLLO E INNOVACIÓN, NO LISTADAS EN BOLSA AL MOMENTO DE LA INVERSIÓN, RENTABLES Y/O GENERADORAS DE EMPLEO</t>
  </si>
  <si>
    <t>BANCO MULTIVA</t>
  </si>
  <si>
    <t>FIDEICOMITENTE ADHERENTE</t>
  </si>
  <si>
    <t>201209J0U01549</t>
  </si>
  <si>
    <t>SAN MARTÍN TEXMELUCAN-TLAXCALA-EL MOLINITO</t>
  </si>
  <si>
    <t>AMPLIACIÓN DE LA CONSECIÓN, A FIN DE QUE CAPUFE RECUPERE LAS APORTACIONES HECHAS AL FIDEICOMISO.</t>
  </si>
  <si>
    <t>BANCO MONEX</t>
  </si>
  <si>
    <t>APORTACIÓN INICIAL:   MONTO: $189,794,370.14   FECHA: 19/11/2010
OBSERVACIONES: EL 19-NOV-10 CAPUFE LLEVÓ A CABO FIRMA DE CONV. DE EXT. DEL FID.22336-2, EN LA MISMA FECHA SE FIRMÓ CONV.DE ADHESIÓN AL FID.689, EN EL QUE SE RECONOCEN AL ORGANISMO, SUS DERECHOS EN LOS TÉRMINOS Y CONDICIONES QUE SE TENIAN EN EL EXTINTO FID.22336-2. EN EL CONV. DE ADHESIÓN, SE EXPRESA CONSTANCIA QUE LAS APORTACIONES DE CAPUFE AL PROYECTO, SON DE $189,794,370.14 CANTIDAD QUE RESULTA DE LA ACTUALIZACIÓN A OCTUBRE DE 2010, DE LAS APORTACIONES REALIZADAS POR CAPUFE EN DIF.FECHAS AL EXTINTO FID.22336-2. CON OF.5.1.-110 DEL 13-01-12 SE COMUNICÓ A CAPUFE LA BAJA DE LA CVE. DE REG. DEL FID. ANTERIOR Y LA ALTA DEL FID. ACTUAL.</t>
  </si>
  <si>
    <t>APORTACIÓN INICIAL:   MONTO: $35,000,000.00   FECHA: 03/02/1992
OBSERVACIONES: LOS RECURSOS APORTADOS POR CAPUFE COMO INVERSIÓN PARA LA CONSTRUCCIÓN DE LA CARRETERA, SE HICIERON DEL 3-FEB-1992 AL 12-OCT-1994 POR UN TOTAL DE 181'839,600.00 PESOS NOMINALES.</t>
  </si>
  <si>
    <t>APORTACIÓN INICIAL:   MONTO: $118,707,608.00   FECHA: 31/10/1994
OBSERVACIONES: LOS RECURSOS APORTADOS POR CAPUFE COMO INVERSIÓN PARA LA CONSTRUCCIÓN DE LA CARRETERA FUÉ EN UNA SOLA FECHA 31/OCT/1994 POR 118'707,608.00 PESOS NOMINALES.</t>
  </si>
  <si>
    <t>APORTACIÓN INICIAL:   MONTO: $50,000,000.00   FECHA: 31/01/1991
OBSERVACIONES: LOS RECURSOS APORTADOS POR CAPUFE COMO INVERSIÓN PARA LA CONSTRUCCIÓN DE LA CARRETERA SE HICIERON DEL 31/ENE/1991 AL 28/DIC/1994 POR UN TOTAL DE 143'779,521.29 PESOS NOMINALES.</t>
  </si>
  <si>
    <t>APORTACIÓN INICIAL:   MONTO: $20,000,000.00   FECHA: 05/06/1992
OBSERVACIONES: LOS RECURSOS APORTADOS POR CAPUFE COMO INVERSIÓN PARA LA CONSTRUCCIÓN DE LA CARRETERA SE HICIERON DEL 5-JUN-1992 AL 26-DIC-1994 POR UN TOTAL DE 292'647,777.00 PESOS NOMINALES.</t>
  </si>
  <si>
    <t>APORTACIÓN INICIAL:   MONTO: $25,000,000.00   FECHA: 26/11/1990
OBSERVACIONES: LOS RECURSOS APORTADOS POR CAPUFE COMO INVERSIÓN PARA LA CONSTRUCCIÓN DE LA CARRETERA SE HICIERON DEL 26/NOV/1990 AL 16/FEB/1994 POR UN TOTAL DE 351'268,914.75 PESOS NOMINALES.</t>
  </si>
  <si>
    <t>APORTACIÓN INICIAL:   MONTO: $1,000.00   FECHA: 26/02/2009
OBSERVACIONES: .</t>
  </si>
  <si>
    <t>20123890X01553</t>
  </si>
  <si>
    <t>FONDO SECTORIAL DE INVESTIGACIÓN INIFED - CONACYT</t>
  </si>
  <si>
    <t>APORTACIÓN INICIAL:   MONTO: $319,752.10   FECHA: 19/12/2001
OBSERVACIONES: FOMENTAR EL AHORRO SISTEMÁTICO DE SUS TRABAJADORES QUE LES PERMITA, ADEMÁS DE ESTABLECER UN PATRIMONIO FAMILIAR</t>
  </si>
  <si>
    <t>RJE</t>
  </si>
  <si>
    <t>INSTITUTO MEXICANO DE TECNOLOGÍA DEL AGUA</t>
  </si>
  <si>
    <t>201216RJE01554</t>
  </si>
  <si>
    <t>FONDO DE INVESTIGACIÓN CIENTÍFICA Y DESARROLLO TECNOLÓGICO DEL INSTITUTO MEXICANO DE TECNOLOGÍA DEL AGUA</t>
  </si>
  <si>
    <t>APOYAR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CUIDANDO EN TODO MOMENTO QUE DICHOS INCENTIVOS NO SE CONSTITUYAN EN UN SOBRESUELDO O EN UNA PRESTACIÓN REGULARIZABLE, Y OTROS PROPÓSITOS DIRECTAMENTE VINCULADOS PARA PROYECTOS CIENTÍFICOS O DE INNOVACIÓN APROBADOS POR EL COMITÉ TÉCNICO. PODRÁ APOYARSE POR PARTE DE EL FIDEICOMITENTE LA CONTRATACIÓN DE PERSONAL POR TIEMPO DETERMINADO PARA PROYECTOS CIENTÍFICOS, TECNOLÓGICOS O DE INNOVACIÓN ESPECÍFICOS.</t>
  </si>
  <si>
    <t>CONSULTORÍA JURÍDICA</t>
  </si>
  <si>
    <t>FIDEICOMISO PARA CUBRIR GASTOS POR DEMANDAS EN EL EXTRANJERO</t>
  </si>
  <si>
    <t>OTORGAR APOYOS CON EL OBJETO DE CUBRIR LOS GASTOS PARA DEFENDER LOS ACTOS DEL ESTADO MEXICANO Y DE LOS SUJETOS DE APOYO, RELATIVOS A LOS PROCEDIMIENTOS INSTAURADOS ANTE TRIBUNALES O AUTORIDADES LEGALMENTE ESTABLECIDOS FUERA DE LOS ESTADOS UNIDOS MEXICANOS. DICHOS APOYOS CUBRIRÁN LOS GASTOS DE DEFENSA Y DEMÁS MONTOS QUE RESULTEN DEL PROCEDIMIENTO CORRESPONDIENTE, CON EL PROPÓSITO DE DEFENDER AL ESTADO MEXICANO Y A QUIEN SE LE INDIVIDUALICE EL PROCEDIMIENTO RESPECTIVO, POR ACTOS U OMISIONES QUE DERIVEN DEL EJERCICIO O DESEMPEÑO DE LAS FUNCIONES INHERENTES A UN EMPLEO, CARGO O COMISIÓN EN EL ÁMBITO DE LA ADMINISTRACIÓN PÚBLICA FEDERAL Y DE LA PROCURADURÍA.</t>
  </si>
  <si>
    <t>FIDEICOMISO QUE ADMINISTRARA EL FONDO PARA EL FORTALECIMIENTO DE SOCIEDADES Y COOPERATIVAS DE AHORRO Y PRESTAMO Y DE APOYO A SUS AHORRADORES.</t>
  </si>
  <si>
    <t>201206G1C01556</t>
  </si>
  <si>
    <t>FID. 2160 FONDO DE PENSIONES DE CONTRIBUCIÓN DEFINIDA</t>
  </si>
  <si>
    <t>ADMINISTRACIÓN Y OPERACIÓN DE UN FONDO DE PENSIONES DE CONTRIBUCIÓN DEFINIDA A QUE SE REFIERE LOS ARTICULOS 71 A 83 Y 86 DE LAS CONDICIONES GENERALES DE TRABAJO DE BANOBRAS(2009).</t>
  </si>
  <si>
    <t>FIDEICOMISO DE CONTRAGARANTIA PARA EL FINANCIAMIENTO EMPRESARIAL</t>
  </si>
  <si>
    <t>CONSTITUIR UN MECANISMO DE APOYO FINANCIERO EN TODOS AQUELLOS PROGRAMAS QUE APRUEBE LOS ÓRGANOS DE DECISIÓN DE LA FIDEICOMITENTE Y QUE SE HAGAN DEL CONOCIMIENTO DEL COMITÉ TÉCNICO, O QUE APRUEBE EL PROPIO COMITÉ TÉCNICO Y CUYA FINALIDAD SEA OTORGAR APOYOS A LAS EMPRESAS, ESPECIALMENTE MICRO, PEQUEÑAS Y MEDIANAS EMPRESAS, ASI COMO A PERSONAS FÍSICAS DEL PAÍS.</t>
  </si>
  <si>
    <t>A) (SUJETO A RENOVACIÓN DEL PROGRAMA POR MEXICO Y VENEZUELA) OTORGUE FINANCIAMIENTOS PARA INTERCAMBIO COMERCIAL ENTRE MÉXICO Y PAÍSES PARTICIPANTES, Y/O PROYECTOS DE DESARROLLO ECONÓMICO, GASTOS LOCALES DE PROYECTOS A SECTORES PÚBLICO Y PRIVADO E IMPORTADORES MEXICANOS DE BIENES Y SERVICIOS; B) ADMINISTRE CRÉDITOS OTORGADOS Y RECUPERACIONES, Y C) TRANSFIERA RECURSOS DISPONIBLES Y QUE A FUTURO SE RECIBAN AL FIDEICOMISO A CONSTITUIR (VIGÉSIMO SÉPTIMO TRANSITORIO DEL PEF 2012).</t>
  </si>
  <si>
    <t>201210K2O01558</t>
  </si>
  <si>
    <t>PLAN DE PENSIONES DE CONTRIBUCION DEFINIDA PARA EL PERSONAL DE MANDO DEL FIFOMI</t>
  </si>
  <si>
    <t>CUMPLIR CON LAS OBLIGACIONES LABORALES DE CONFORMIDAD CON LA NIF D-3 Y REGLAMENTO DEL PLAN DE PENSIONES DE CONTRIBUCION DEFINIDA PARA EL PERSONAL DE MANDO DEL FIFOMI, PARA SUGRAGAR LOS BENEFICIOS QUE EL FIFOMI OTORGA A SUS EMPLEADOS POR CONCEPTO DEL PAGO DE PLAN DE PENSIONES, TODA VEZ QUE SON OBLIGACIONES CONTRAIDAS CON EL PERSONAL Y NO SE PUEDEN EXTINGUIR.</t>
  </si>
  <si>
    <t>MANDATO PARA EL FONDO DE APOYO AL PROYECTO EN EL DISTRITO FEDERAL</t>
  </si>
  <si>
    <t>REALIZAR LAS OBRAS DE INFRAESTRUCTURA HIDRÁULICA EN MATERIA DE ABASTECIMIENTO DE AGUA POTABLE, DRENAJE Y SANEAMIENTO DE LA ZMVM Y SU ZONA DE INFLUENCIA, INCLUYENDO LA PROTECCIÓN DE ACUÍFEROS PARA PROPICIAR SU RECARGA Y EVITAR SU SOBREEXPLOTACIÓN, CONFORME A LAS OBRAS QUE AUTORICE EL COMITÉ TÉCNICO.</t>
  </si>
  <si>
    <t>NO APLICA (SCOTIA INVERLAT CASA DE BOLSA, S.A. DE C.V.)</t>
  </si>
  <si>
    <t>APORTACIÓN INICIAL:   MONTO: $153,075,422.48   FECHA: 15/08/2008
OBSERVACIONES: -</t>
  </si>
  <si>
    <t>PRESIDENCIA</t>
  </si>
  <si>
    <t>RAMO /
        TIPO /
               ÁMBITO</t>
  </si>
  <si>
    <t>DESARROLLO AGRARIO, TERRITORIAL Y URBANO</t>
  </si>
  <si>
    <t>FIDEICOMISO PARA EL CUMPLIMIENTO DE OBLIGACIONES EN MATERIA DE LOS DERECHOS HUMANOS</t>
  </si>
  <si>
    <t>SERVIR COMO MECANISMO DE PAGO DEL GOBIERNO FEDERAL PARA: I) DAR CUMPLIMIENTO A LAS OBLIGACIONES Y MEDIDAS DE REPARACIÓN DEL DAÑO QUE ORDENE LA CORTE INTERAMERICANA CONTRA EL ESTADO MEXICANO EN TÉRMINOS DE LAS DISPOSICIONES APLICABLES, Y II) LA IMPLEMENTACIÓN DE LAS MEDIDAS CAUTELARES DE PROTECCIÓN A LOS DERECHOS HUMANOS DICTADAS POR LA CORTE INTERAMERICANA, LA COMISIÓN INTERAMERICANA O LA COMISIÓN EN EL NUMERARIO Y LAS MODALIDADES DE ENTREGA CORRESPONDIENTES, A LOS SUJETOS QUE SE SEÑALEN EN LAS MISMAS, CUANDO POR LAS CARACTERÍSTICAS DE DICHAS OBLIGACIONES Y MEDIDAS CAUTELARES, LOS RECURSOS PARA SU CUMPLIMIENTO O EJECUCIÓN NO SE ENCUENTREN PROGRAMADOS DENTRO DEL PRESUPUESTO DE EGRESOS DE LA FEDERACIÓN.</t>
  </si>
  <si>
    <t>FONDO PARA LA PROTECCIÓN DE PERSONAS DEFENSORAS DE DERECHOS HUMANOS Y PERIODISTAS</t>
  </si>
  <si>
    <t>EN TÉRMINOS DE LOS ARTÍCULOS 1°,48 Y 49 DE LA LEY PARA LA PROTECCIÓN DE PERSONAS DEFENSORAS DE DERECHOS HUMANOS Y PERIODISTAS, SE DESTINARÁN RECURSOS EXCLUSIVAMENTE PARA LA IMPLEMENTACIÓN Y OPERACIÓN DE LAS MEDIDAS DE PREVENSIÓN, MEDIDAS PREVENTIVAS, MEDIDAS DE PROTECCIÓN Y MEDIDAS URGENTES DE PROTECCIÓN, QUE GARANTICEN LA VIDA, INTEGRIDAD, LIBERTAD Y SEGURIDAD DE LAS PERSONAS QUE SE ENCUENTREN EN SITUACIÓN DE RIESGO COMO CONSECUENCIA DE LA DEFENSA O PROMOCIÓN DE DERECHOS HUMANOS, Y DEL EJERCICIO DE LA LIBERTAD DE EXPRESIÓN Y EL PERIODISMO PARA LA IMPLEMENTACIÓN DEL MECANISMO DE PROTECCIÓN PARA PERSONAS DEFENSORAS DE DERECHOS HUMANOS Y PERIODISTAS</t>
  </si>
  <si>
    <t>K00</t>
  </si>
  <si>
    <t>AGENCIA MEXICANA DE COOPERACIÓN INTERNACIONAL PARA EL DESARROLLO</t>
  </si>
  <si>
    <t>201205K0001563</t>
  </si>
  <si>
    <t>FONDO NACIONAL DE COOPERACIÓN INTERNACIONAL PARA EL DESARROLLO</t>
  </si>
  <si>
    <t>DESTINAR LOS RECURSOS QUE INTEGRAN SU PATRIMONIO PARA LA CONSECUCIÓN DE LOS OBJETIVOS PREVISTOS EN LA LEY DE COOPERACIÓN INTERNACIONAL PARA EL DESARROLLO QUE TENGAN COMO PROPÓSITO PROMOVER EL DESARROLLO HUMANO SUSTENTABLE, EL AUMENTO PERMANENTE DE LOS NIVELES EDUCATIVO, TÉCNICO, CIENTÍFICO Y CULTURAL; LA DISMINUCIÓN DE LAS ASIMETRÍAS ENTRE LOS PAÍSES DESARROLLADOS Y PAÍSES EN VÍAS DE DESARROLLO; LA BÚSQUEDA DE LA PROTECCIÓN DEL MEDIO AMBIENTE Y LA LUCHA CONTRA EL CAMBIO CLIMÁTICO; ASÍ COMO EL FORTALECIMIENTO A LA SEGURIDAD PÚBLICA, DEL ESTADO DE DERECHO, DE EQUIDAD DE GÉNERO, LA PROMOCIÓN DEL DESARROLLO SUSTENTABLE, TRANSPARENCIA Y RENDICIÓN DE CUENTAS.</t>
  </si>
  <si>
    <t>HBW</t>
  </si>
  <si>
    <t>FONDO DE GARANTÍA Y FOMENTO PARA LA AGRICULTURA, GANADERÍA Y AVICULTURA</t>
  </si>
  <si>
    <t>201206HBW01559</t>
  </si>
  <si>
    <t>FIDEICOMISO DE PENSIONES, DEL FONDO DE GARANTÍA Y FOMENTO PARA LA AGRICULTURA, GANADERÍA Y AVICULTURA</t>
  </si>
  <si>
    <t>QUE EL FIDUCIARIO RECIBA EN PROPIEDAD FIDUCIARIA LOS RECURSOS QUE EL FIDEICOMITENTE TIENE REGISTRADOS COMO ACTIVOS DEL PLAN PARA CUBRIR OBLIGACIONES LABORALES AL RETIRO, LO INVIERTA, ADMINISTRE Y ENTREGUE AL FIDEICOMITENTE LAS CANTIDADES DE RECURSOS NECESARIOS PARA QUE ÉSTE REALICE DIRECTAMENTE LOS PAGOS DE LAS PENSIONES, PRESTACIONES Y OTROS BENEFICIOS POSTERIORES AL RETIRO, ASÍ COMO LOS RETIROS QUE SOLICITE EL PERSONAL DE SUS CUENTAS INDIVIDUALES DEL FONDO INDIVIDUAL DE PENSIONES Y RENDIMIENTOS DEL PRÉSTAMO ESPECIAL DE AHORRO (PEA) QUE CORRESPONDAN A LOS FIDEICOMISARIOS.</t>
  </si>
  <si>
    <t>DIRECCIÓN GENERAL DE PROMOCIÓN CULTURAL Y ACERVO PATRIMONIAL</t>
  </si>
  <si>
    <t>201206HAT01562</t>
  </si>
  <si>
    <t>CREACION DE UN PATRIMONIO AUTONOMO QUE PERMITA AL FIDEICOMITENTE Y A LOS FIDEICOMITENTES ADHERENTES, LA INTEGRACION DE UN FONDO QUE SERA DESTINADO A LA PROMOCION DE LA INVERSION DE CAPITAL DE RIESGO EN TERRITORIO NACIONAL, AL FOMENTO, DESARROLLO Y CONSOLIDACION DE EMPRESAS DEL SECTOR RURAL, AGROINDUSTRIAL Y DE AGRONEGOCIOS, SEAN ESTAS NUEVAS, DE RECIENTE CREACION Y/O DE TIEMPO EN OPERACION PERO CON POTENCIAL DE CRECIMIENTO</t>
  </si>
  <si>
    <t>APORTACIÓN INICIAL:   MONTO: $91,064,699.28   FECHA: 31/12/1988
OBSERVACIONES: EL SALDO DE ESTOS MANDATOS NO SE INTEGRA POR ACTIVOS DISPONIBLES.</t>
  </si>
  <si>
    <t>COORDINACIÓN DE LA SOCIEDAD DE LA INFORMACIÓN Y EL CONOCIMIENTO</t>
  </si>
  <si>
    <t>SAE</t>
  </si>
  <si>
    <t>SUBSECRETARÍA DE PLANEACIÓN Y POLÍTICA AMBIENTAL</t>
  </si>
  <si>
    <t>FONDO PARA EL CAMBIO CLIMÁTICO</t>
  </si>
  <si>
    <t>SON FINES DEL FIDEICOMISO, EN TÉRMINOS DE LAS DISPOSICIONES APLICABLES: I) CONFORME AL ARTÍCULO 80 DE LA LEY GENERAL DE CAMBIO CLIMÁTICO (LEY) CAPTAR Y CANALIZAR RECURSOS FINANCIEROS PÚBLICOS, PRIVADOS, NACIONALES E INTERNACIONALES, PARA APOYAR LA IMPLEMENTACIÓN DE ACCIONES PARA ENFRENTAR EL CAMBIO CLIMÁTICO; U) EN TÉRMINOS DEL ARTÍCULO 82 DE LA LEY, CANALIZAR DICHOS RECURSOS PARA APOYAR LA IMPLEMENTACIÓN DE LAS ACCIONES SEÑALADAS EN DICHO ARTÍCULO PARA ENFRENTAR EL CAMBIO CLIMÁTICO, Y III) CONFORME AL NOVENO TRANSITORIO DE LA LEY, PREVIA INSTRUCCIÓN DEL COMITÉ TÉCNICO, DESTINAR AL PAGO DE LAS ACCIONES ESPECÍFICAS PREVISTAS EN LA CLÁUSULA TERCERA DEL CONTRATO DE FIDEICOMISO.</t>
  </si>
  <si>
    <t>INTERCAM CASA DE BOLSA S.A. DE C.V.</t>
  </si>
  <si>
    <t>LA ADMINISTRACIÓN DE LOS RECURSOS QUE SE DESTINARÁN PARA EJECUTAR ACCIONES Y REALIZAR EROGACIONES RELATIVAS A LA PROMOCIÓN Y FOMENTO DE LA ACTIVIDAD PREVENTIVA TENDIENTE A REDUCIR LOS RIESGOS Y DISMINUIR O EVITAR LOS EFECTOS DESTRUCTIVOS DE LOS FENÓMENOS NATURALES Y LA PROMOCIÓN AL DESARROLLO DE ESTUDIOS ORIENTADOS A LA GESTIÓN INTEGRAL DEL RIESGO DE ACUERDO EN LO PREVISTO EN LAS REGLAS Y DEMÁS DISPOSICIONES APLICABLES</t>
  </si>
  <si>
    <t>APORTACIÓN INICIAL:   MONTO: $100,000.00   FECHA: 31/12/2003
OBSERVACIONES: EL FIDEICOMISO PREVENTIVO TIENE POR OBJETO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</si>
  <si>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DIRECCIÓN GENERAL DE PROGRAMACIÓN Y PRESUPUESTO</t>
  </si>
  <si>
    <t>CUBRIR LOS PAGOS QUE SE DERIVEN DE LOS PROCESOS DE DESINCORPORACIÓN DE ENTIDADES Y ADMINISTRAR BIENES.</t>
  </si>
  <si>
    <t>APORTACIÓN INICIAL:   MONTO: $16,580.00   FECHA: 08/07/1994
OBSERVACIONES: EL FIDEICOMISO QUE SE REPORTA NO SE ADHIERE A NINGUN PROGRAMA. EL MONTO REPORTADO EN EL RUBRO DE OTRAS APORTACIONES, SE REFIERE A INGRESOS GENERADOS POR LA PROPIA OPERATIVA DEL FIDEICOMISO.</t>
  </si>
  <si>
    <t>APORTACIÓN INICIAL:   MONTO: $1,384,492,717.41   FECHA: 01/03/1999
OBSERVACIONES: EL FIDEICOMISO QUE SE REPORTA NO SE ADHIERE A NINGUN PROGRAMA.</t>
  </si>
  <si>
    <t>SOCIEDADES COOPERATIVAS DE AHORRO Y PRÉSTAMO CON NIVELES DE OPERACION DE I A IV</t>
  </si>
  <si>
    <t>201306HJO01565</t>
  </si>
  <si>
    <t>FONDO DE SUPERVISIÓN AUXILIAR DE SOCIEDADES COOPERATIVAS DE AHORRO Y PRESTAMO Y DE PROTECCIÓN A SUS AHORRADORES. F/10217</t>
  </si>
  <si>
    <t>LA SUPERVISIÓN AUXILIAR DE LAS SOCIEDADES COOPERATIVAS DE AHORRO Y PRÉSTAMO CON NIVELES DE OPERACIÓN DE I A IV, LA REALIZACIÓN DE OPERACIONES PREVENTIVAS TENDIENTES A EVITAR PROBLEMAS FINANCIEROS QUE PUEDAN PRESENTAR LAS SOCIEDADES COOPERATIVAS DE AHORRO Y PRÉSTAMO CON NIVEL DE OPERACIONES DEL I A IV Y LA PROCURACIÓN EN EL CUMPLIMIENTO DE LAS OBLIGACIONES RELATIVAS A LOS DEPÓSITOS DE AHORRO DE LOS SOCIOS DE LAS SOCIEDADES COOPERATIVAS DE AHORRO Y PRÉSTAMO.</t>
  </si>
  <si>
    <t>SOCIEDADES FINANCIERAS POPULARES Y LAS SOCIEDADES FINANCIERAS COMUNITARIAS CON NIVEL DE OPERACION DE I A IV</t>
  </si>
  <si>
    <t>201306HJO01566</t>
  </si>
  <si>
    <t>FONDO DE PROTECCION DE SOCIEDADES FINANCIERAS POPULARES Y DE PROTECCIÓN A SUS AHORRADORES (F/10216)</t>
  </si>
  <si>
    <t>LA REALIZACIÓN DE OPERACIONES PREVENTIVAS TENDIENTES A EVITAR PROBLEMAS FINANCIEROS QUE PUEDAN PRESENTAR LAS SOCIEDADES FINANCIERAS POPULARES Y LAS SOCIEDADES FINANCIERAS COMUNITARIAS CON NIVEL DE OPERACIONES DEL I A IV.</t>
  </si>
  <si>
    <t>RJL</t>
  </si>
  <si>
    <t>INSTITUTO NACIONAL DE PESCA</t>
  </si>
  <si>
    <t>DIRECCIÓN GENERAL DE POLÍTICA DE TELECOMUNICACIONES Y DE RADIODIFUSIÓN</t>
  </si>
  <si>
    <t>F/21935-2</t>
  </si>
  <si>
    <t>CONCESIÓN OTORGADA A PARTICULAR POR EL GOBIERNO FEDERAL A TRAVÉS DE LA S.C.T. PARA LA CONSTRUCCIÓN, EXPLOTACIÓN, MANTENIMIENTO Y CONSERVACIÓN Y DEL TRAMO CARRETERO DE 250.0 KMS. DE LA CARRETERA KANTUNIL-CANCÚN.</t>
  </si>
  <si>
    <t>ACTINVER CASA DE BOLSA S.A DE C.V.</t>
  </si>
  <si>
    <t>91M</t>
  </si>
  <si>
    <t>FONDO DE INFORMACIÓN Y DOCUMENTACIÓN PARA LA INDUSTRIA</t>
  </si>
  <si>
    <t>FONDO DE INVESTIGACIÓN CIENTÍFICA Y DESARROLLO TECNOLÓGICO DEL FONDO DE INFORMACIÓN Y DOCUMENTACIÓN PARA LA INDUSTRIA INFOTEC</t>
  </si>
  <si>
    <t>20133891M01567</t>
  </si>
  <si>
    <t>FONDO DE INVESTIGACIÓN CIENTÍFICA Y DESARROLLO TECNOLÓGICODEL FONDO DE INFORMACIÓN Y DOCUMENTACIÓN PARA LA INDUSTRIA INFOTEC</t>
  </si>
  <si>
    <t>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Y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CIEENTÍFICOS, TECNOLÓGICOS O DE INNOVACIÓN.</t>
  </si>
  <si>
    <t>CI CASA DE BOLSA</t>
  </si>
  <si>
    <t>APORTACIÓN INICIAL:   MONTO: $776,000,000.00   FECHA: 28/09/2007
OBSERVACIONES: PARA CONTINUAR REALIZANDO ENTRE OTRAS LAS EROGACIONES CORRESPONDIENTES A LOS PROYECTOS AUTORIZADOS POR EL COMITÉ TÉCNICO ENTRE LOS QUE SE ENCUENTRAN: TRABAJOS DE ADECUACIÓN DE INFRAESTRUCTURA, EQUIPAMIENTO Y CERCO PERIMETRAL EN EL COMPLEJO PENITENCIARIO ISLAS MARIAS, CONSTRUCCIÓN DE LA CUARTA ETAPA DE AMPLIACIÓN DE INFRAESTRUCTURA, EN EL CENTRO PENITENCIARIO FEDERAL NO. 4 NOROESTE, EN CUMPLIMIENTO EN LO DISPUESTO A LA CLÁUSULA QUINTA DEL CONTRATO.</t>
  </si>
  <si>
    <t>ENTREGAR RECURSOS A LAS DEPENDENCIAS Y ENTIDADES FEDERALES PARA LAS OBRAS Y ACCIONES DE RECONSTRUCCIÓN QUE SON RESPONSABILIDAD DEL GOBIERNO FEDERAL POR LA OCURRENCIA DE DESASTRES NATURALES.</t>
  </si>
  <si>
    <t>GEOTEL S. A. DE C.V.</t>
  </si>
  <si>
    <t>201306HAT01568</t>
  </si>
  <si>
    <t>FONDO DE INVERSION DE CAPITAL EN AGRONEGOCIOS (FICA SURESTE 2)</t>
  </si>
  <si>
    <t>CREACION DE UN PATRIMONIO AUTONOMO QUE PERMITA AL FIDEICOMITENTE Y A LOS FIDEICOMITENTES ADHERENTES LA INTEGRACION DE UN FONDO QUE SERA DESTINADO A LA PROMOCION DE LA INVERSION DE CAPITAL DE RIESGO EN LOS ESTADOS DE CHIAPAS, TABASCO Y YUCATAN, AL FOMENTO, DESARROLLO Y CONSOLIDACION DE EMPRESAS DEL SECTOR RURAL, AGROINDUSTRIAL Y AGRONEGOCIOS NUEVAS, DE RECIENTE CREACION Y/O DE TIEMPO DE OPERACION PERO CON POTENCIAL DE CRECIMIENTO, NO LISTADAS EN BOLSA AL MOMENTO DE LA INVERSION</t>
  </si>
  <si>
    <t>FIDEICOMISO 2003 "FONDO DE DESASTRES NATURALES"</t>
  </si>
  <si>
    <t>APORTACIÓN INICIAL:   MONTO: $46,980,846.00   FECHA: 28/03/1990
OBSERVACIONES: EL IMPORTE DE LA APORTACIÓN INICIAL ESTA EN VIEJOS PESOS. EL SOPORTE DOCUMENTAL INCLUYE: ESTADO DE CUENTA.</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</si>
  <si>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INCLUYE:ESTADO DE CUENTA.</t>
  </si>
  <si>
    <t>DIRECCIÓN GENERAL DE DESARROLLO REGIONAL</t>
  </si>
  <si>
    <t>INSTITUTO NACIONAL DE ASTROFÍSICA, ÓPTICA Y ELECTRÓNICA</t>
  </si>
  <si>
    <t>DE CONFORMIDAD CON LA CLÁUSULA TERCERA: I)LA CAPACITACIÓN DE LOS SERVIDORES PÚBLICOS DE LOS GOBIERNOS FEDERAL, ESTATALES, MUNICIPALES Y DEL DISTRITO FEDERAL, EN MATERIA DE PREPARACIÓN, ELABORACIÓN, EJECUCIÓN, EVALUACIÓN Y SEGUIMIENTO DE PROYECTOS DE INVERSIÓN, II)LA DIFUSIÓN, POR CONDUCTO DE LA UNIDAD, DE LAS TÉCNICAS DE PREPARACIÓN, ELABORACIÓN, EJECUCIÓN, EVALUACIÓN Y SEGUIMIENTO DE LOS PROYECTOS DE INVERSIÓN, INCLUYENDO LA DISTRIBUCIÓN DE MATERIALES SOBRE DICHOS TEMAS, CUANDO NO EXISTA IMPEDIMENTO LEGAL PARA HACERLO, Y III) LA REALIZACIÓN DE ESTUDIOS QUE LE INSTRUYA LA UNIDAD RELACIONADOS CON EL EJERCICIO DE SUS ATRIBUCIONES Y PARA EL MEJOR DESEMPEÑO.</t>
  </si>
  <si>
    <t>201306G1C01571</t>
  </si>
  <si>
    <t>FIDEICOMISO FONDO DE APOYO A MUNICIPIOS</t>
  </si>
  <si>
    <t>SON FINES DEL FIDEICOMISO QUE EL FIDUCIARIO ENTREGUE LOS RECURSOS QUE EL COMITÉ TÉCNICO AUTORICE A MUNICIPIOS Y/O ORGANISMOS, DE MANERA DIRECTA O A TRAVÉS DE TERCEROS, CONFORME A LO DISPUESTO EN LOS LINEAMIENTOS, EN LAS DISPOSICIONES ESPECÍFICAS, EN LAS REGLAS DE OPERACIÓN Y EN LA CLÁUSULA OCTAVA DEL CONTRATO DE FIDEICOMISO. (CLÁUSULA TERCERA DEL CONTRATO DE FIDEICOMISO)</t>
  </si>
  <si>
    <t>APORTACIÓN INICIAL:   MONTO: $47,000,000.00   FECHA: 14/02/2002
OBSERVACIONES: LOS SALDOS SE INTEGRAN CON INFORMACION RECIBIDA RESPONSABILIDAD DEL FIDUCIARIO SANTANDER SERFIN.</t>
  </si>
  <si>
    <t>APORTACIÓN INICIAL:   MONTO: $120,000,000.00   FECHA: 29/07/2002
OBSERVACIONES: EN LA DISPONIBILIDAD ESTAN INCLUIDOS LOS IMPORTES AUTORIZADOS POR EL COMITÉ TECNICO PARA EL DESARROLLO DE PROYECTOS INHERENTES AL SISTEMA NACIONAL E-MÉXICO.</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</si>
  <si>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 EL FIDEICOMISO SE CREA CON FUNDAMENTO EN EL ARTÍCULO 162 DE LA LEY FEDERAL DEL TRABAJO Y TIENE COMO OBJETO LA CREACIÓN DE UNA RESERVA FINANCIERA PARA EL PAGO DE PRIMA DE ANTIGÜEDAD A LOS TRABAJADORES DE EDUCAL, NO ES UN FIDEICOMISO QUE TENGA ESTRUCTURA PROPIA, POR LO QUE NO CUENTA CON ESTADOS FINANCIEROS PROPIOS QUE TENGAN QUE SER DICTAMINADOS.</t>
  </si>
  <si>
    <t>QDV</t>
  </si>
  <si>
    <t>ESTATAL</t>
  </si>
  <si>
    <t>201318T4M01569</t>
  </si>
  <si>
    <t>CONTRATO ESPECIFICO ABIERTO PARA LA CONSTRUCCION Y SUMINISTRO DE REMOLCADORES, CHALANES Y EMBARCACIONES MULTIPROPOSITO PARA LA FLOTA MENOR DE PEMEX REFINACION</t>
  </si>
  <si>
    <t>PAGO DE OBLIGACIONES DERIVADAS DEL CONTRATO CELEBRADO ENTRE PEMEX REFINACIÓN Y LA SECRETARIA DE MARINA PARA LA CONSTRUCCIÓN Y SUMINISTRO DE REMOLCADORES, CHALANES Y EMBARCACIONES MULTIPROPOSITO PARA LA FLOTA MENOR DE PEMEX REFINACIÓN.</t>
  </si>
  <si>
    <t>91E</t>
  </si>
  <si>
    <t>EL COLEGIO DE LA FRONTERA SUR</t>
  </si>
  <si>
    <t>20133891E01570</t>
  </si>
  <si>
    <t>FONDO DE INVESTIGACION CIENTIFICA Y DESARROLLO TECNOLOGICO DE EL COLEGIO DE LA FRONTERA SUR FID. 784</t>
  </si>
  <si>
    <t>FINANCIAR O COMPLEMENTAR FINANCIAMIENTO DE PROYECTOS ESPECIFICOS DE INVESTIGACION,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DEL CONOCIMIENTO, EL OTORGAMIENTO DE INCENTIVOS EXTRAORDINARIOS A LOS INVESTIGADORES QUE PARTICIPEN EN LOS PROYECTOS, Y OTROS PROPÓSITOS DIRECTAMENTE VINCULADOS PARA PROYECTOS CIENTIFICOS, TECNOLOGICOS O DE INNOVACION APROBADOS; ASÍ COMO LA CONTRATACION DE PERSONAL POR TIEMPO DETERMINADO PARA PROYECTOS CIENTIFICOS, TECNOLOGICOS O DE INNOVACION.</t>
  </si>
  <si>
    <t>COORDINACIÓN NACIONAL DE PROTECCIÓN CIVIL</t>
  </si>
  <si>
    <t>APORTACIÓN INICIAL:   MONTO: $77,491,019.03   FECHA: 11/12/2003
OBSERVACIONES: ESTE FIDEICOMISO NO HA RECIBIDO APORTACIONES PRESUPUESTARIAS DEL GOBIERNO FEDERAL. LOS RECURSOS PROVIENEN DE APORTACIONES EFECTUADAS POR BANOBRAS.</t>
  </si>
  <si>
    <t>201406HIU01572</t>
  </si>
  <si>
    <t>FONDO PARA LA PARTICIPACIÓN DE RIESGOS EN FIANZAS</t>
  </si>
  <si>
    <t>COMPARTIR CON LAS INSTITUCIONES AFIANZADORAS DEL PAIS, EL RIESGO DE CUMPLIMIENTO SOBRE LAS FIANZAS ADMINISTRATIVAS DE OBRA Y/Ó PROVEEDURIA, QUE ÉSTAS OTORGUEN A LAS MICRO, PEQUEÑAS Y MEDIANAS EMPRESAS, ASI COMO A LAS PERSONAS FÍSICAS CON ACTIVIDAD EMPRESARIAL, QUE TENGAN CELEBRADO UN CONTRATO DE PROVEEDURIA DE BIENES, SERVICIOS Y/O OBRA PUBLICA, CON LA ADMINISTRACIÓN PÚBLICA FEDERAL.</t>
  </si>
  <si>
    <t>FIDEICOMISO 2165-8 "FONDO PARA LIQUIDACIÓN DE TRABAJADORES DE LA RED FONADIN" (ANTES FARAC).</t>
  </si>
  <si>
    <t>CUBRIR LA INDEMNIZACIÓN CONSTITUCIONAL Y PRESTACIONES DE LIQUIDACIÓN, FINIQUITO Y/O DE RETIRO CORRESPONDIENTES AL PERSONAL ESPECIALIZADO SUBCONTRATADO(OUTSOURCING)CON EL QUE EL FIDEICOMITENTE PRESTA SERVICIOS DE OPERACIÓN Y CONSERVACIÓN EN LOS TRAMOS Y PUENTES CONCESIONADOS AL FIDEICOMISO FONDO NACIONAL DE INFRAESTRUCTURA.</t>
  </si>
  <si>
    <t>INSTITUTO NACIONAL DEL EMPRENDEDOR</t>
  </si>
  <si>
    <t>APORTACIÓN INICIAL:   MONTO: $300,000,000.00   FECHA: 16/10/1986
OBSERVACIONES: NO HAY OBSERVACIONES</t>
  </si>
  <si>
    <t>APORTACIÓN INICIAL:   MONTO: $1.00   FECHA: 18/03/1967
OBSERVACIONES: A PARTIR DEL AÑO 2012, DESDE EL PRIMER INFORME TRIMESTRAL EN EL RUBRO CORRESPONDIENTE AL SALDO FINAL DEL EJERCICIO FISCAL ANTERIOR, SE CONSIDERÓ EL TOTAL DEL PASIVO Y PATRIMONIO, TAL COMO LO REFLEJAN LOS ESTADOS FINANCIEROS QUE SUSCRIBE LA FIDUCIARIA BANOBRAS, ESTO CON EL PROPÓSITO DE DAR MAYOR CLARIDAD A LOS RECURSOS CON LOS QUE CUENTA EL FIDEICOMISO.</t>
  </si>
  <si>
    <t>FONDO MIXTO CONACYT - GOBIERNO MUNICIPAL DE LA PAZ, BAJA CALIFORNIA SUR.</t>
  </si>
  <si>
    <t>20143890X01573</t>
  </si>
  <si>
    <t>DESTINAR RECURSOS AL FOMENTO DE LA INVESTIGACIÓN CIENTÍFICA Y TECNOLÓGICA, LA INNOVACIÓN Y DESARROLLOS TECNOLÓGICOS; FORMACIÓN Y DESARROLLO DE RECURSOS HUMANOS ESPECIALIZADOS; DIVULGACIÓN CIENTÍFICA Y TECNOLÓGICA; CREACIÓN Y FORTALECIMIENTO DE GRUPOS O CUERPOS ACADÉMICOS DE INVESTIGACIÓN Y DESARROLLO TECNOLÓGICO; Y LA INFRAESTRUCTURA CIENTÍFICA Y TECNOLÓGICA; CON EL PROPÓSITO DE CONTRIBUIR AL DESARROLLO ECONÓMICO Y SOCIAL PARA EL “EJECUTIVO MUNICIPAL”.</t>
  </si>
  <si>
    <t>UNIDAD PARA LA DEFENSA DE LOS DERECHOS HUMANOS</t>
  </si>
  <si>
    <t>FONDO DE APOYO EN INFRAESTRUCTURA Y PRODUCTIVIDAD</t>
  </si>
  <si>
    <t>ES FIN DEL FIDEICOMISO, QUE EL FIDUCIARIO PREVIA AUTORIZACIÓN DEL COMITÉ TÉCNICO, ENTREGUE EN TÉRMINOS DE LAS DISPOSICIONES APLICABLES A LOS MUNICIPIOS Y A LOS ÓRGANOS POLÍTICO-ADMINISTRATIVOS DE LAS DEMARCACIONES TERRITOTIALES DEL DISTRITO FEDERAL, LOS RECURSOS QUE INTEGRAN SU PATRIMONIO, PARA APOYAR SU INFRAESTRUCTURA Y PRODUCTIVIDAD COMO LO ESTABLECE EL ANEXO 19 DEL PEF 2014</t>
  </si>
  <si>
    <t>APORTACIÓN INICIAL:   MONTO: $10,000.00   FECHA: 07/01/2006
OBSERVACIONES: FIDEICOMISO CONSTITUIDO EL 16 DE DICIEMBRE DE 2005, APORTACION INICIAL RECIBIDA EL 7 DE ENERO DE 2006,CLAVE DE REGISTRO ASIGNADA EN ENERO 2006.</t>
  </si>
  <si>
    <t>ADMINISTRACIÓN E INVERSIÓN DE LOS RECURSOS QUE INTEGRAN SU PATRIMONIO FIDEICOMITIDO, PARA SER DESTINADOS A CUBRIR CUALQUIER GASTO RELACIONADO Y/O DERIVADO DE LAS ACCIONES LEGALES INICIADAS POR LA FIDUCIARIA EN REPRESENTACIÓN DEL FIDEICOMISO PARA RECUPERAR LOS RECURSOS QUE FUERON DONADOS Y CANALIZADOS AL COMITÉ NACIONAL PRO-VIDA. A.C.</t>
  </si>
  <si>
    <t>FIDEICOMISO PARA LA IMPLEMENTACIÓN DEL SISTEMA DE JUSTICIA PENAL EN LAS ENTIDADES FEDERATIVAS</t>
  </si>
  <si>
    <t>OTORGAR LOS APOYOS FINANCIEROS PREVISTOS EN EL PEF14 A LAS ENTIDADES FEDERATIVAS, PARA LA IMPLEMENTACIÓN DEL SISTEMA DE JUSTICIA PENAL.</t>
  </si>
  <si>
    <t>APORTACIÓN INICIAL:   MONTO: $1.00   FECHA: 01/01/2010
OBSERVACIONES: NINGUNA</t>
  </si>
  <si>
    <t>APORTACIÓN INICIAL:   MONTO: $750,000,000.00   FECHA: 04/11/2002
OBSERVACIONES: EN LA DISPONIBILIDAD ESTAN INCLUIDOS LOS IMPORTES AUTORIZADOS POR EL COMITÉ TÉCNICO PARA EL PROYECTO.</t>
  </si>
  <si>
    <t>PLAN DE PENSIONES PERSONAL OPERATIVO</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</si>
  <si>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 EL 6 DE JUNIO DE 2012 SE TRASPASO $57,518,259 PARA LA SEPARACION DEL FONDOS DE PERSONAL OPERATIVO Y PERSONAL DE MANDO AL FONDO CON CLAVE 201210K2O01558.CON FECHA 30 DE JULIO 2014 SE SUSTITUYÓ FIDUCIARIA, PASANDO DE ACTINVER CASA DE BOLSA, S.A. DE C.V. A SCOTIABANK INVERLAT,SA.,INSTITUCION DE BANCA MULTIPLE, GRUPO FINANCIERO SCOTIABANK INVERLAT.</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</si>
  <si>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C.V.CON FECHA 30 DE JULIO DE 2014 SE SUSTITUYO FIDUCIARIA, PASANDO DE ACTINVER CASA DE BOLSA, SA DE CV A SCOTIABANK INVERLAT, SA, INSTITUCION DE BANCA MULTIPLE, GRUPO FINANCIERO SCOTIABANK INVERLAT.</t>
  </si>
  <si>
    <t>APORTACIÓN INICIAL:   MONTO: $57,518,259.00   FECHA: 06/06/2012
OBSERVACIONES: SE CONSTITUYE DEL TRASPASO DEL PLAN DE PENSIONES 199810K2O00734 POR LA SEPARACION DE FONDOS PARA PERSONAL OPERATIVO Y PERSONAL DE MANDO. CON FECHA 30 DE JULIO DE 2014 SE SUSTITUYO FIDUCIARIA, PASANDO DE ACTINVER CASA DE BOLSA, SA DE CV A SCOTIABANK INVERLAT, SA, INSTITUCION DE BANCA MULTIPLE, GRUPO FINANCIERO SCOTIABANK INVERLAT.</t>
  </si>
  <si>
    <t>20143890X01575</t>
  </si>
  <si>
    <t>FONDO SECTORIAL CONACYT - SEGOB - CNS PARA LA SEGURIDAD PÚBLICA</t>
  </si>
  <si>
    <t>20143890X01576</t>
  </si>
  <si>
    <t>FONDO SECTORIAL DE INVESTIGACIÓN, DESARROLLO TECNOLÓGICO E INNOVACIÓN DEL EJÉRCITO Y FUERZA AÉREA MEXICANOS, CONACYT - SEDENA</t>
  </si>
  <si>
    <t>DE CONFORMIDAD CON LO ESTABLECIDO EN LA LCYT, EL "FONDO" TENDRÁ POR OBJETO FINANCIAR EL GASTO Y LAS INVERSIONES DE LOS PROYECTOS DE INVESTIGACIÓN, DESARROLLO TECNOLÓGICO E INNOVACIÓN, QUE REQUIERA EL SECTOR EN LAS ÁREAS DE CONOCIMIENTO DEL EJÉRCITO Y FUERZA AÉREA MEXICANOS, EN EL MARCO DE LOS PROGRAMAS QUE EL COMITÉ TÉCNICO Y DE ADMINISTRACIÓN APRUEBE</t>
  </si>
  <si>
    <t>20143890X01577</t>
  </si>
  <si>
    <t>FONDO SECTORIAL DE INVESTIGACIÓN, DESARROLLO TECNOLÓGICO E INNOVACIÓN EN ACTIVIDADES ESPACIALES, CONACYT - AEM</t>
  </si>
  <si>
    <t>ADMINISTRAR LOS RECURSOS QUE INTEGRAN EL PATRIMONIO A EFECTO DE QUE SE DESTINEN AL FOMENTO Y APOYO PARA LA REALIZACIÓN DE INVESTIGACIONES CIENTÍFICAS, DESARROLLO TECNOLÓGICO E INNOVACIÓN. EL REGISTRO NACIONAL E INTERNACIONAL DE PROPIEDAD INTELECTUAL LA FORMACIÓN DE RECURSOS HUMANOS ESPECIALIZADOS; BECAS, CREACIÓN, FORTALECIMIENTO DE GRUPOS O CUERPOS ACADÉMICOS O PROFESIONALES DE INVESTIGACIÓN, DESARROLLO TECNOLÓGICO E INNOVACIÓN; DIVULGACIÓN CIENTÍFICA, TECNOLÓGICA E INNOVACIÓN. DE LA INFRAESTRUCTURA QUE REQUIERA EL SECTOR.</t>
  </si>
  <si>
    <t>APORTACIÓN INICIAL:   MONTO: $2,535,100,960.00   FECHA: 24/04/2014
OBSERVACIONES: .</t>
  </si>
  <si>
    <t>AYJ</t>
  </si>
  <si>
    <t>COMISIÓN EJECUTIVA DE ATENCIÓN A VÍCTIMAS</t>
  </si>
  <si>
    <t>201406AYJ01584</t>
  </si>
  <si>
    <t>FONDO DE AYUDA, ASISTENCIA Y REPARACIÓN INTEGRAL</t>
  </si>
  <si>
    <t>SERVIR COMO MECANISMO FINANCIERO PARA EL PAGO DE LAS AYUDAS, LA ASISTENCIA Y LA REPARACIÓN INTEGRAL A VÍCTIMAS, INCLUYENDO LA COMPENSACIÓN EN EL CASO DE VÍCTIMAS DE VIOLACIONES A LOS DERECHOS HUMANOS COMETIDAS POR AUTORIDADES FEDERALES Y LA COMPENSACIÓN SUBSIDIARIA PARA VÍCTIMAS DE DELITOS DEL ORDEN FEDERAL, CON CARGO AL PATRIMONIO FIDEICOMITIDO, EN TÉRMINOS DEL DICTAMEN DE PROCEDENCIA QUE PARA CADA CASO EMITA EL PLENO DE LA COMISIÓN EJECUTIVA DE ATENCIÓN A VÍCTIMAS CONFORME A LA LEY GENERAL DE VÍCTIMAS, SU REGLAMENTO Y DEMÁS DISPOSICIONES APLICABLES; ASÍ COMO OPERAR EL FONDO DE EMERGENCIA A TRAVÉS DE UNA SUBCUENTA ESPECIAL, MISMA QUE ESTARÁ INTEGRADA POR LOS RECURSOS QUE DETERMINE EL PLENO DE LA COMISIÓN EJECUTIVA DE ATENCIÓN A VÍCTIMAS MEDIANTE ACUERDO Y QUE SERÁ DESTINADO AL PAGO DE LOS APOYOS Y MEDIDAS DE AYUDA INMEDIATA A QUE SE REFIERE EL TÍTULO TERCERO DE LA LEY GENERAL DE VÍCTIMAS.</t>
  </si>
  <si>
    <t>KDH</t>
  </si>
  <si>
    <t>GRUPO AEROPORTUARIO DE LA CIUDAD DE MÉXICO, S.A. DE C.V.</t>
  </si>
  <si>
    <t>201409KDH01581</t>
  </si>
  <si>
    <t>FIDEICOMISO PARA EL DESARROLLO DEL NUEVO AEROPUERTO INTERNACIONAL DE LA CIUDAD DEL MÉXICO</t>
  </si>
  <si>
    <t>QUE CON CARGO AL PATRIMONIO DEL FIDEICOMISO, SE REALICEN LOS PAGOS DESTINADOS A SOLVENTAR LOS GASTOS RELACIONADOS CON LA PLANEACIÓN, DISEÑO Y CONSTRUCCIÓN DEL NUEVO AEROPUERTO INTERNACIONAL DE LA CIUDAD DEL MÉXICO Y, EN SU CASO, SUS OBRAS COMPLEMENTARIAS EN TÉRMINOS DE LAS DISPOSICIONES APLICABLES</t>
  </si>
  <si>
    <t>APORTACIÓN INICIAL:   MONTO: $1,000.00   FECHA: 29/10/2014
OBSERVACIONES: EL FIDEICOMISO PARA EL DESARROLLO DEL NUEVO AEROPUERTO INTERNACIONAL DE LA CIUDAD DE MÉXICO, FUE CONSTITUIDO EL 29 DE OCTUBRE DE 2014.</t>
  </si>
  <si>
    <t>IMPULSORA DE SERVICIOS TERRESTRES, S. A. DE C. V.</t>
  </si>
  <si>
    <t>201409J0U01580</t>
  </si>
  <si>
    <t>FIDEICOMISO IRREVOCABLE DE ADMINISTRACIÓN Y FUENTE DE PAGO NÚMERO CIB/2064</t>
  </si>
  <si>
    <t>QUE EL FIDUCIARIO RECIBA DE LOS USUARIOS EL PEAJE POR EL USO DE LOS CAMINOS Y PUENTES CONCESIONADOS A CAPUFE (RED CAPUFE), AL FONDO NACIONAL DE INFRAESTRUCTURA (RED FONADIN) Y AL FIDEICOMISO IRREVOCABLE DE ADMINISTRACIÓN, GARANTÍA Y PAGO NÚMERO 3718, ACTUALMENTE FIDEICOMISO 72230 GOLFO CENTRO (RED GOLFO CENTRO), UTILIZANDO EL SISTEMA DE TELEPEAJE Y/O MEDIOS ELECTRÓNICOS DE PAGO.</t>
  </si>
  <si>
    <t>CIBANCO, S. A. INSTITUCIÓN DE BANCA MÚLTIPLE</t>
  </si>
  <si>
    <t>APORTACIÓN INICIAL:   MONTO: $1.00   FECHA: 21/07/2014
OBSERVACIONES: CAPUFE NO REPORTA DISPONIBILIDAD, EN VIRTUD DE QUE NO SE HAN REALIZADO APORTACIONES DE RECURSOS PÚBLICOS.</t>
  </si>
  <si>
    <t>UNIDAD DE COMPRAS DE GOBIERNO</t>
  </si>
  <si>
    <t>FIDEICOMISO PARA PROMOVER EL DESARROLLO DE PROVEEDORES Y CONTRATISTAS NACIONALES DE LA INDUSTRIA ENERGÉTICA</t>
  </si>
  <si>
    <t>EN TÉRMINOS DE LO DISPUESTO POR LOS ARTÍCULOS 127 DE LA LEY DE HIDROCARBUROS Y 92 DE LA LEY DE LA INDUSTRIA ELÉCTRICA, PROMOVER EL DESARROLLO Y COMPETITIVIDAD DE PROVEEDORES Y CONTRATISTAS LOCALES Y NACIONALES, A TRAVÉS DE ESQUEMAS DE FINANCIAMIENTO Y DE PROGRAMAS DE APOYO PARA CAPACITACIÓN, INVESTIGACIÓN Y CERTIFICACIÓN, CON EL FIN DE CERRAR LAS BRECHAS DE CAPACIDAD TÉCNICA Y DE CALIDAD, DANDO ESPECIAL ATENCIÓN A PEQUEÑAS Y MEDIANAS EMPRESAS</t>
  </si>
  <si>
    <t>FIDEICOMISO DEL PROGRAMA DE ESCUELAS DE EXCELENCIA PARA ABATIR EL REZAGO EDUCATIVO</t>
  </si>
  <si>
    <t>SON FINES DEL FIDEICOMISO, QUE EL FIDUCIARIO EN TÉRMINOS DE LAS DISPOSICIONES APLICABLES Y CONFORME A LAS INSTRUCCIONES DEL COMITÉ TÉCNICO, ENTREGUE A LOS BENEFICIARIOS LOS APOYOS FINANCIEROS PREVISTOS EN EL PROGRAMA ESCUELAS DE EXCELENCIA PARA ABATIR EL REZAGO EDUCATIVO DISPUESTOS EN EL ANEXO 17 DEL PEF 2014.</t>
  </si>
  <si>
    <t>REFORMA AGRARIA</t>
  </si>
  <si>
    <t>DIRECCIÓN GENERAL DE GESTIÓN DE LA CALIDAD DEL AIRE Y REGISTRO DE EMISIONES Y TRANSFERENCIA DE CONTAMINANTES</t>
  </si>
  <si>
    <t>FONDO DE SERVICIO UNIVERSAL ELÉCTRICO</t>
  </si>
  <si>
    <t>I)FINANCIAR LAS ACCIONES DE ELECTRIFICACIÓN EN COMUNIDADES RURALES Y ZONAS URBANAS MARGINADAS; DE SUMINISTRO DE LÁMPARAS EFICIENTES, Y SUMINISTRO BÁSICO A USUARIOS FINALES CON CONDICIONES DE MARGINACIÓN, Y II)DESTINAR RECURSOS PARA QUE LOS DISTRIBUIDORES Y SUMINISTRADORES DE SERVICIOS BÁSICOS DEN CUMPLIMIENTO A LO ORDENADO EN EL ARTÍCULO 115, DE LA LEY ELÉCTRICA, EN LOS TÉRMINOS Y CONDICIONES QUE ESTABLEZCA LA SENER.</t>
  </si>
  <si>
    <t>20143891K01583</t>
  </si>
  <si>
    <t>FONDO DE INVESTIGACION CIENTIFICA Y DESARROLLO TECNOLOGICO DE EL COLEGIO DE SAN LUIS, A.C.</t>
  </si>
  <si>
    <t>FINANCIAR O COMPLEMENTAR LA EL FINANCIAMIENTO DE PROYECTOS ESPECIFICOS DE INVESTIGACION, DE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 CONOCIMIENTO, EL OTORGAMIENTO DE INCENTIVOS EXTRAORDINARIOS A LOS INVESTIGADORES QUE PARTICIPEN EN LOS PROYECTOS, Y OTROS PROPOSITOS DIRECTAMENTE VINCULADOS PARA PROYECTOS CIENTIFICOS, TECNOLOGICOS O DE INNOVACION APROBADOS.</t>
  </si>
  <si>
    <t>APORTACIÓN INICIAL:   MONTO: $10,000.00   FECHA: 19/12/2013
OBSERVACIONES: NINGUNA</t>
  </si>
  <si>
    <t>APORTACIÓN INICIAL:   MONTO: $1,000,000.00   FECHA: 28/02/2002
OBSERVACIONES: CABE SEÑALAR, QUE LAS DISCREPANCIAS ENTRE LOS RESULTADOS DE LOS ESTADOS FINANCIEROS Y LOS REPORTADOS EN EL SISTEMA DE CONTROL Y TRANSPARENCIA DE FIDEICOMISOS (SCTF) DEL PORTAL APLICATIVO DE LA SECRETARÍA DE HACIENDA Y CRÉDITO PÚBLICO (PIPP), SE EXPLICAN POR LA METODOLOGÍA QUE SE CONSIDERA EN CADA CASO, EN LOS PRIMEROS SE REPORTA INFORMACIÓN DEVENGADA Y EN LOS SEGUNDOS LOS RESULTADOS QUE SE PRESENTAN CORRESPONDEN A FLUJO DE EFECTIVO. LO ANTERIOR, DEBIDO A LOS CRITERIOS CONTABLES QUE DEBEN ADOPTAR LA FIDUCIARIA Y LA TESOFE.</t>
  </si>
  <si>
    <t>APORTACIÓN INICIAL:   MONTO: $10,000,000.00   FECHA: 04/11/2004
OBSERVACIONES: LA INFORMACIÓN REGISTRADA CORRESPONDE A LOS DATOS PROPORCIONADOS POR LA FIDUCIARIA.</t>
  </si>
  <si>
    <t>APORTACIÓN INICIAL:   MONTO: $3,000.00   FECHA: 15/02/1961
OBSERVACIONES: EL FIDEICOMISO QUE SE REPORTA NO SE ADHIERE A NINGUN PROGRAMA.</t>
  </si>
  <si>
    <t>APORTACIÓN INICIAL:   MONTO: $1,000.00   FECHA: 30/12/2013
OBSERVACIONES: LOS RENDIMIENTOS FINANCIEROS SE IDENTIFICAN EN LA INTEGRACIÓN DE SALDOS, EN EL RUBRO DE PATRIMONIO Y SE PRESENTAN ACUMULADOS DESDE LA FECHA DE INICIO DEL NEGOCIO.</t>
  </si>
  <si>
    <t>FIDEICOMISO FONDO DE ASISTENCIA TECNICA EN PROGRAMAS DE FINANCIAMIENTO</t>
  </si>
  <si>
    <t>201506HAT01585</t>
  </si>
  <si>
    <t>FONDO DE INVERSIÓN DE CAPITAL EN AGRONEGOCIOS 3 (FICA 3)</t>
  </si>
  <si>
    <t>CREACIÓN DE UN PATRIMONIO AUTONOMO DESTINADO AL FOMENTO Y DESARROLLO DEL SECTOR RURAL Y AGROINDUSTRIAL, MEDIANTE LA REALIZACIÓN DE OPERACIONES DE IMPULSO A PROYECTOS, ASÍ COMO TODAS AQUELLAS ACTIVIDADES NECESARIAS PARA LA CONSECUCIÓN DE SU FIN.</t>
  </si>
  <si>
    <t>BANCO MULTIVA, S.A.</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</si>
  <si>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</si>
  <si>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$262,374,381.60   FECHA: 04/09/2001
OBSERVACIONES: SIN OBSERVACIONES.</t>
  </si>
  <si>
    <t>SON FINES DEL FIDEICOMISO QUE CON CARGO: I) A LA SUBCUENTA DEL GOBIERNO FEDERAL LLEVAR A CABO LA ENTREGA, A LAS ENTIDADES FEDERATIVAS Y EL GOBIERNO DEL DISTRITO FEDERAL QUE INTEGRAN LA COMISIÓN, DE LOS RECURSOS QUE CORRESPONDAN A EFECTO DE DAR CUMPLIMIENTO A LOS COMPROMISOS ADQUIRIDOS POR LA SEMARNAT EN LOS INSTRUMENTOS JURÍDICOS QUE CELEBRE ÉSTA AL AMPARO DEL CONVENIO EN MATERIA DE FOMENTO, DESARROLLO Y ADMINISTRACIÓN DE PROYECTOS PARA EL ESTUDIO, PREVENCIÓN, RESTAURACIÓN, CONSERVACIÓN Y PROTECCIÓN AL AMBIENTE Y EL EQUILIBRIO ECOLÓGICO, Y II) A LAS SUBCUENTAS DE LAS ENTIDADES FEDERATIVAS Y EL GOBIERNO DEL DISTRITO FEDERAL EFECTUAR LOS PAGOS DE LOS PROYECTOS A EFECTO DE DAR CUMPLIMIENTO A LAS FUNCIONES DE LA COMISIÓN, Y AQUÉLLOS QUE POR CONCEPTO DE GASTOS DE OPERACIÓN Y ADMINISTRACIÓN SE HAYAN ACORDADO POR LAS ENTIDADES FEDERATIVAS Y EL GOBIERNO DEL DISTRITO FEDERAL AL AMPARO DEL CONVENIO PARA EL ADECUADO FUNCIONAMIENTO DE LA COMISIÓN.</t>
  </si>
  <si>
    <t>APORTACIÓN INICIAL:   MONTO: $30,000,000.00   FECHA: 20/01/2005
OBSERVACIONES: EL FONDO SE CONSTITUYÓ EN 2004 CON APORTACIONES DEL GOBIERNO FEDERAL Y DEL ESTADO DE CHIHUAHUA POR $25,000,000 Y $5,000,000 RESPECTIVAMENTE, CON EL OBJETO DE APOYAR A LOS FAMILIARES DE LAS MUJERES VÍCTIMAS DE HOMICIDIO ACAECIDAS EN CIUDAD JUÁREZ, CHIHUAHUA. EN JULIO DE 2011 Y ENERO DE 2015, SE REALIZARON APORTACIONES ADICIONALES DE $5,000,000.00 CADA UNA.</t>
  </si>
  <si>
    <t>CONFORME AL ARTÍCULO 50, FRACCIÓN IV, DE LA LEY DE CIENCIA Y TECNOLOGÍA, EL OBJETO ES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 LOS INVESTIGADORES QUE PARTICIPEN EN LOS PROYECTOS, Y OTROS PROPÓSITOS DIRECTAMENTE VINCULADOS PARA PROYECTOS CIENTÍFICOS O TECNOLÓGICOS APROBADOS. ASIMISMO, PODRÁ FINANCIARSE LA CONTRATACIÓN DE PERSONAL POR TIEMPO DETERMINADO PARA PROYECTOS CIENTÍFICOS O TECNOLÓGICOS, SIEMPRE QUE NO SE REGULARICE DICHA CONTRATACIÓN POSTERIORMENTE.</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</si>
  <si>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</si>
  <si>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$2,000,000.00   FECHA: 23/05/2013
OBSERVACIONES: SE ADJUNTA ESTADO DE CUENTA, ASÍ COMO FLUJO DE EFECTIVO QUE CORRESPONDE AL PERIODO QUE SE REPORTA.</t>
  </si>
  <si>
    <t>FIDEICOMISO FONDO DE ESTABILIZACIÓN DE LOS INGRESOS PRESUPUESTARIOS</t>
  </si>
  <si>
    <t>AMINORAR EL EFECTO SOBRE LAS FINANZAS PÚBLICAS Y LA ECONOMÍA NACIONAL CUANDO OCURRAN DISMINUCIONES DE LOS INGRESOS DEL GOBIERNO FEDERAL, CON RESPECTO A LOS ESTIMADOS EN LA LEY DE INGRESOS DE LA FEDERACIÓN DEL EJERCICIO FISCAL DE QUE SE TRATE, PARA PROPICIAR CONDICIONES QUE PERMITAN CUBRIR EL GASTO PREVISTO EN EL PRESUPUESTO DE EGRESOS DE LA FEDERACIÓN CORRESPONDIENTE, EN TÉRMINOS DE LA LEY FEDERAL DE PRESUPUESTO Y RESPONSABILIDAD HACENDARIA.</t>
  </si>
  <si>
    <t>APORTACIÓN INICIAL:   MONTO: $1,000.00   FECHA: 29/01/2003
OBSERVACIONES: LAS APORTACIONES QUE SE DEPOSITAN A LA FIDUCIARIA, CORRESPONDEN A LOS EGRESOS PRESUPUESTALES DEL SAT, AUTORIZADOS POR S.H.C.P. DE LOS APROVECHAMIENTO DE LOS ARTÍCULOS 16-A Y 16-B DE LA LEY ADUANERA.CONFORME AL OFICIO 300-01-00-00-00-2014-1982, SU CREACIÓN ES POR LEY CON DESTINO ESPECÍFICO DE LOS RECURSOS, LOS CUALES ESTÁN TOTALMENTE COMPROMETIDOS.</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</si>
  <si>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 CONFORME AL OFICIO 300-01-00-00-00-2014-1982, LA NATURALEZA DE LOS RECURSOS QUE INTEGRAN EL PATRIMONIO FIDEICOMITIDO ES PRIVADO.</t>
  </si>
  <si>
    <t>APORTACIÓN INICIAL:   MONTO: $117,047,420.00   FECHA: 01/03/2007
OBSERVACIONES: FIDEICOMISO FORMALIZADO EN 2007. SE REGISTRA 0% DE PORCENTAJE DE PARTICIPACIÓN, YA QUE LAS APORTACIONES CON FLUJO DE EFECTIVO SON REALIZADAS POR LOS TRABAJADORES DE BANCOMEXT.</t>
  </si>
  <si>
    <t>APORTACIÓN INICIAL:   MONTO: $400,000,000.00   FECHA: 25/10/2000
OBSERVACIONES: .</t>
  </si>
  <si>
    <t>APORTACIÓN INICIAL:   MONTO: $163,499,803.42   FECHA: 16/11/2000
OBSERVACIONES: EL BENEFICIARIO ORIGINAL ES EL TRABAJADOR QUE CUMPLE CON TODOS LOS REQUISITOS ESTABLECIDOS EN EL ARTÍCULO 3° DEL REGLAMENTO DEL PLAN DE PENSIONES PARA LOS TRABAJADORES DEL IMP, A LA FECHA EFECTIVA DE RETIRO.</t>
  </si>
  <si>
    <t>APORTACIÓN INICIAL:   MONTO: $5,953,797.10   FECHA: 16/11/2000
OBSERVACIONES: EL BENEFICIARIO ORIGINAL ES EL TRABAJADOR QUE CUMPLE CON TODOS LOS REQUISITOS ESTABLECIDOS EN EL ARTÍCULO 3° DEL REGLAMENTO DEL PLAN DE PENSIONES PARA LOS TRABAJADORES DEL IMP, A LA FECHA EFECTIVA DE RETIRO.</t>
  </si>
  <si>
    <t>APORTACIÓN INICIAL:   MONTO: $3,182,838.78   FECHA: 21/12/2005
OBSERVACIONES: BENEFICIARIO EL TRABAJADOR QUE PARTICIPA EN EL FONDO DE AHORRO.</t>
  </si>
  <si>
    <t>APORTACIÓN INICIAL:   MONTO: $271,751,000.00   FECHA: 09/10/1989
OBSERVACIONES: LA APORTACIÓN INICIAL CORRESPONDE A LA CONSTITUCIÓN DEL FIDEICOMISO.</t>
  </si>
  <si>
    <t>APORTACIÓN INICIAL:   MONTO: $1,139,400,000.00   FECHA: 17/12/1997
OBSERVACIONES: LA APORTACIÓN INICIAL CORRESPONDE A LA CONSTITUCIÓN DEL FIDEICOMISO.</t>
  </si>
  <si>
    <t>FONDO DE COOPERACION INTERNACIONAL EN CIENCIA Y TECNOLOGIA</t>
  </si>
  <si>
    <t>APORTACIÓN INICIAL:   MONTO: $1.00   FECHA: 02/01/2015
OBSERVACIONES: NINGUNA</t>
  </si>
  <si>
    <t>APORTACIÓN INICIAL:   MONTO: $1,000.00   FECHA: 25/09/2009
OBSERVACIONES: LA APORTACIÓN INICIAL PARA LA CONSTITUCION DEL FIDEICOMISO, SE EFECTUO CON RECURSOS DE LOS TRABAJADORES QUE DECIDIERON MIGRAR AL PLAN DE PENSIONES DE CONTRIBUCION DEFINIDA. ESTE FIDEICOMISO NO HA RECIBIDO APORTACIONES PRESUPUESTARIAS DEL GOBIERNO FEDERAL, LOS RECURSOS PROVIENEN DE APORTACIONES EFECTUADAS POR BANOBRAS.</t>
  </si>
  <si>
    <t>APORTACIÓN INICIAL:   MONTO: $2,490,598.31   FECHA: 29/11/2000
OBSERVACIONES: LOS ULTIMOS ESTADOS FINANCIEROS QUE ENVIÓ LA UNIDAD RESPONSABLE Y CORRESPONDEN AL 2DO. TRIMESTRE DEL 2011. LOS ESTADOS FINANCIEROS REFLEJAN LA TOTALIDAD DE LOS RECURSOS DEL ANÁLOGO Y NO SE DISTINGUEN SEGÚN EL ILCE, YA NO HAY RECURSOS FEDERALES EN EL PATRIMONIO DEL MANDATO. LOS RECURSOS DE LA SEP.CON OFICIO DGME/236 DEL 4 DE ABRIL DE 2013,SE INICIA EL PROCESO DE SOLICITUD DE CANCELACIÓN.</t>
  </si>
  <si>
    <t>APORTACIÓN INICIAL:   MONTO: $125,000.00   FECHA: 17/11/2005
OBSERVACIONES: LAS CIFRAS CORRESPONDEN A LO QUE REFLEJA EL ESTADO DE CUENTA DEL FIDUCIARIO.</t>
  </si>
  <si>
    <t>FONDO DE DESARROLLO REGIONAL SUSTENTABLE DE ESTADOS Y MUNICIPIOS MINEROS</t>
  </si>
  <si>
    <t>QUE EL MANDATARIO LLEVE A CABO LA ADMINITRACIÓN DE LOS INGRESOS QUE LE CORRESPONDAN A CADA ENTIDAD FEDERATIVA, MUNICIPIO O DEMARCACIÓN DEL DISTRITO FEDERAL, EN LO SUCESIVO LOS "RECURSOS", DETERMINADOS DE CONFORMIDAD CON LA LEY DE DERECHOS Y LOS LINEAMIENTOS, A FIN DE ENTREGARLOS EN TÉRMINOS DE LAS DISPOSICIONES APLICABLES A LAS ENTIDADES FEDERATIVAS, MUNICIPIOS Y DEMARCACIONES DEL DISTRITO FEDERAL A TRAVÉS DE LOS VEHÍCULOS FINANCIEROS EN LO SUCESIVO "VEHÍCULOS" CONSTITUIDOS PARA TAL EFECTO.</t>
  </si>
  <si>
    <t>FIDEICOMISO PARA APOYAR LOS PROGRAMAS, PROYECTOS Y ACCIONES AMBIENTALES DE LA MEGALÓPOLIS</t>
  </si>
  <si>
    <t>APORTACIÓN INICIAL:   MONTO: $150,000.00   FECHA: 07/07/2000
OBSERVACIONES: A PARTIR DEL MES DE NOVIEMBRE DE 2013, NO SE PREPARA ESTADO DE RESULTADOS EN VIRTUD DE QUE NO SE BUSCA EVALUAR LA RENTABILIDAD O PRODUCTIVIDAD RESPECTO DE UN CAPITAL DE APORTACION, NI DE MEDIR LA CAPACIDAD DEL FIDEICOMISO PARA GENERAR UTILIDADES, LO ANTERIOR EN TERMINOS DEL CONTRATO SUSCRITO Y DE CONFORMIDAD CON LO QUE DISPONE LA NORMA DE INFORMACION FINANCIERA NIF B-3.</t>
  </si>
  <si>
    <t>APORTACIÓN INICIAL:   MONTO: $500,000.00   FECHA: 10/10/1990
OBSERVACIONES: N/A</t>
  </si>
  <si>
    <t>APORTACIÓN INICIAL:   MONTO: $36,292,238.00   FECHA: 08/01/2010
OBSERVACIONES: EL DEPÓSITO DE LA APORTACIÓN INICIAL SE PAGÓ COMO ADEFAS, CORRESPONDIENTE AL EJERCICIO FISCAL 2009 Y SE REALIZÓ EL DÍA 8 DE ENERO DE 2010.</t>
  </si>
  <si>
    <t>APORTACIÓN INICIAL:   MONTO: $2,300,000.00   FECHA: 27/12/2006
OBSERVACIONES: NINGUNA</t>
  </si>
  <si>
    <t>FONDO MIXTO CONACYT-GOBIERNO DEL ESTADO AGUASCALIENTES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</si>
  <si>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AGUASCALIENTES.</t>
  </si>
  <si>
    <t>FONDO MIXTO CONACYT-GOBIERNO DEL ESTADO DE COAHUILA DE ZARAGOZA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</si>
  <si>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INOVACIÓN DEL ESTADO DE COAHUILA DE ZARAGOZA.</t>
  </si>
  <si>
    <t>FONDO MIXTO CONACYT-GOBIERNO DEL ESTADO DE CHIAPAS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</si>
  <si>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CHIAPAS.</t>
  </si>
  <si>
    <t>FONDO MIXTO CONACYT-GOBIERNO DEL ESTADO DE DURANGO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</si>
  <si>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DURANGO.</t>
  </si>
  <si>
    <t>FONDO MIXTO CONACYT-GOBIERNO DEL ESTADO DE GUERRERO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</si>
  <si>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GUERRERO.</t>
  </si>
  <si>
    <t>FONDO MIXTO CONACYT-GOBIERNO DEL ESTADO DE HIDALGO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</si>
  <si>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HIDALGO.</t>
  </si>
  <si>
    <t>FONDO MIXTO CONACYT-GOBIERNO DEL ESTADO DE QUINTANA ROO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</si>
  <si>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QUINTANA ROO.</t>
  </si>
  <si>
    <t>FONDO MIXTO CONACYT-GOBIERNO DEL ESTADO DE SONORA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</si>
  <si>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SONORA.</t>
  </si>
  <si>
    <t>FONDO MIXTO CONACYT-GOBIERNO DEL ESTADO DE TAMAULIPAS</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</si>
  <si>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TAMAULIPAS.</t>
  </si>
  <si>
    <t>FONDO MIXTO CONACYT-GOBIERNO DEL ESTADO DE TABASCO</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</si>
  <si>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TABASCO.</t>
  </si>
  <si>
    <t>FONDO MIXTO CONACYT-GOBIERNO DEL ESTADO DE YUCATÁN</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</si>
  <si>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YUCATÁN.</t>
  </si>
  <si>
    <t>FONDO MIXTO CONACYT-GOBIERNO DEL ESTADO DE MICHOACÁN</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</si>
  <si>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MICHOACÁN.</t>
  </si>
  <si>
    <t>FONDO MIXTO CONACYT-GOBIERNO DEL ESTADO DE CAMPECHE</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</si>
  <si>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CAMPECHE.</t>
  </si>
  <si>
    <t>FONDO MIXTO CONACYT-GOBIERNO DEL ESTADO DE COLIMA</t>
  </si>
  <si>
    <t>APOYAR LA REALIZACIÓN DE PROYECTOS CIENTÍFICOS, TECNOLÓGICOS Y DE INNOVACIÓN QUE RESPONDAN A PRIORIDADES ESTABLECIDAS POR LA ENTIDAD FEDERATIVA,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COLIMA.</t>
  </si>
  <si>
    <t>FONDO MIXTO CONACYT-GOBIERNO MUNICIPAL DE CIUDAD JUÁREZ CHIHUAHUA</t>
  </si>
  <si>
    <t>APOYAR LA REALIZACIÓN DE PROYECTOS CIENTÍFICOS, TECNOLÓGICOS Y DE INNOVACIÓN QUE RESPONDAN A PRIORIDADES ESTABLECIDAS POR EL MUNICIPIO, PARA ATENDER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MUNICIPIO DE JUÁREZ, CHIHUAHUA.</t>
  </si>
  <si>
    <t>DIRECCIÓN GENERAL DE GESTIÓN INTEGRAL DE MATERIALES Y ACTIVIDADES RIESGOSAS</t>
  </si>
  <si>
    <t>700006G1H358</t>
  </si>
  <si>
    <t>MANDATO PARA REMEDIACIÓN AMBIENTAL</t>
  </si>
  <si>
    <t>“MANDATO PARA REMEDIACIÓN AMBIENTAL”, CUYO OBJETO SERÁ QUE EL MANDATARIO: I) ADMINISTRE LOS RECURSOS SEÑALADOS EN LA CLÁUSULA SEGUNDA; II) EFECTÚE PAGO CONTRATOS DE OBRA PÚB. Y SERV. RELACIONADOS CON LAS MISMAS, ADQ., ARREND. Y SERV. QUE LA MANDANTE FORMALICE PARA EJECUCIÓN DE TRABAJOS QUE SE REQUIERAN PARA EL SANEAMIENTO, PROTEC., REMEDIACIÓN Y CONSERV. DE INMUEB. DE JURISDICCIÓN FED. O BIEN, AQUELLOS PERTENECIENTES A ENTIDADES PARAESTATALES DE LA APF EN PROCESO DE LIQ. O QUE HUBIERAN PERTENECIDO A ENTIDADES PARAESTATALES EXTINTAS O DESINCORPORADAS O EN AQUELLOS EN LOS QUE POR RAZONES DE URGENCIA O IMPORTANCIA, EXIJAN LA RECUPERACIÓN INMEDIATA DE DAÑOS QUE OCASIONEN TERCEROS AL AMBIENTE Y PARA LLEVAR A CABO CIERRE DE TIRADEROS A CIELO ABIERTO CONTAMINADOS POR RESIDUOS PELIGROSOS, Y III) EFECTUAR PAGO CONTRATOS OBRA PÚB. Y SERV. RELACIONADOS CON LAS MISMAS, ADQ., ARREND. Y SERV. QUE LA MANDANTE FORMALICE PARA CONCLUSIÓN DE LOS TRABAJOS DE REMEDIACIÓN.</t>
  </si>
  <si>
    <t>200916B0001512</t>
  </si>
  <si>
    <t>MANDATO DEL TEO</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</si>
  <si>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</si>
  <si>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LA INFORMACION QUE CONTIENE ESTE REPORTE ES RESPONSABILIDAD DEL FIDUCIARIO Y NO ES GENERADA POR QUIEN LO REALIZA.</t>
  </si>
  <si>
    <t>APORTACIÓN INICIAL:   MONTO: $1,000.00   FECHA: 11/11/2002
OBSERVACIONES: EL FIDEICOMISO SE ADHIERE AL PROGRAMA DENOMINADO: ESQUEMA DE OTORGAMIENTO DE CREDITO A PYMES EN SEGUNDO PISO PRESENTADO POR EL FIDEICOMISO Y AL PROGRAMA DE FINANCIAMIENTO A LA CADENA DE EXPORTACION DEL SECTOR AUTOMOTRIZ A TRAVES DE SOFOLES PYME.</t>
  </si>
  <si>
    <t>APORTACIÓN INICIAL:   MONTO: $1,000.00   FECHA: 11/11/2013
OBSERVACIONES: SIN COMENTARIOS</t>
  </si>
  <si>
    <t>APORTACIÓN INICIAL:   MONTO: $96,500,357.00   FECHA: 24/11/1995
OBSERVACIONES: CON OFICIO CAZG/0361/06 LA FIDUCIARIA BBVA BANCOMER DEL 10 DE MARZO DE 2006, INFORMA QUE SE REALIZO LA TRANFERENCIA DE LOS RECURSOS REMANENTES DEL FIDEICOMISO A LA TESOFE POR LA CANTIDAD DE $5,821,789.06, CON MOTIVO DE LA CONCLUSION OPERATIVA DEL PROGRAMA SUPERA; EN LA CUENTA 0014180655015387778, DANDO CUMPLIMIENTO A LO ESTABLECIDO EN EL CONTRATO 026147900005. ACTUALMENTE EL CONTRATO DEL FIDICOMISO DEL PROGRAMA SUPERA SE ENCUENTRA EN PROCESO DE EXTINCION. ESTA TRANSFERENCIA SE SEÑALA EN EL DICTAMEN DE ESTADOS FINANCIEROS DEL PROGRAMA SUPERA AL 31 DE DICIEMBRE DE 2012-2011 (SE ANEXAN COPIAS DIGITALES DEL OFICIO, TRANSFERENCIA BANCARIA Y ESTADOS FINANCEROS DICTAMINADOS).ASIMISMO SE ANEXAN OFICIOS RELATIVOS A LA EXTINCION DEL FIDEICOMISO. LOS INGRESOS Y EGRESOS CORRESPONDEN A LA CUENTA BANCARIA 0448066310 DE BBV BANCOMER, MISMA QUE NO ESTA APERTURADA A NOMBRE DEL FIDICOMISO SUPERA, NI AL DE LA FIDUCIARIA BANCOMER, ESTA CUENTA ESTA APERTURADA A NOMBRE DE LA ASOCIACION NACIONAL DE UNIVERSIDADES E INSTITUCIONES DE EDUCACION SUPERIOR DE LA REPUBLICA MEXICANA, A.C., POR LO QUE ESTOS SON DE LA CUENTA DE ANUIES, A.C. Y NO DEL FIDEICOMISO SUPERA.</t>
  </si>
  <si>
    <t>APORTACIÓN INICIAL:   MONTO: $500,000.00   FECHA: 15/12/2000
OBSERVACIONES: CON FECHA 17 DE JULIO DE 2015, EL ORGANO INTERNO DIO POR CONCLUIDA LA ORDEN DE AUDITORIA NO. 07/2015 CLAVE 370, AL FIDEICOMISO CORRESPONDIENTE AL EJERCICIO 2014.</t>
  </si>
  <si>
    <t>DIRECCIÓN GENERAL DE RECURSOS MATERIALES, OBRA PÚBLICAY SERVICIOS GENERALES</t>
  </si>
  <si>
    <t>SON FINES DEL FIDEICOMISO QUE CON CARGO A SU PATRIMONIO SE CUBRAN LAS EROGACIONES QUE INSTRUYA LA DGRMOPSG GENERADAS CON MOTIVO DEL EJERCICIO DE LAS FUNCIONES DE CONSTRUCCIÓN, REMODELACION Y ACONDICIONAMIENTO QUE SEAN NECESARIAS PARA LLEVAR A CABO LAS OBRAS DE PROTECCION, CONSERVACION, RESTAURACION O MANTENIMIENTO DE PALACIO NACIONAL CONFORME A LOS ACUERDOS DE LA COMISION INTERINSTITUCIONAL Y EN TERMINOS DE LAS DISPOSICIONES APLICABLES</t>
  </si>
  <si>
    <t>APORTACIÓN INICIAL:   MONTO: $90,710,095.49   FECHA: 28/06/2002
OBSERVACIONES: LOS SALDOS SE INTEGRAN CON LA INFORMACIÓN RECIBIDA RESPONSABILIDAD DEL FIDUCIARIO SANTANDER SERFIN.</t>
  </si>
  <si>
    <t>APORTACIÓN INICIAL:   MONTO: $1.00   FECHA: 17/08/1987
OBSERVACIONES: BANOBRAS NO REPORTA DISPONIBILIDAD, EN VIRTUD DE NO HABER APORTACIONES DE RECURSOS PÚBLICOS.</t>
  </si>
  <si>
    <t>APORTACIÓN INICIAL:   MONTO: $1,229,400.00   FECHA: 04/10/1991
OBSERVACIONES: EL 30/03/2001 SE SUSCRIBIÓ EL CONVENIO DE EXTINCIÓN DEL CONTRATO DE FIDEICOMISO. EL 19/12/2005, SE ENVIÓ SOLICITUD DE BAJA DE LA CLAVE DE REGISTRO A LA SHCP ASIGNANDOLE ÉSTA EL FOLIO 2345. A SOLICITUD DE LA SHCP SE ENVIÓ INFORMACIÓN ACLARATORIA DEL FONCA A TRAVÉS DEL PIPP, CON NO. DE CLAVE 2345. SE SOLICITÓ UNA REUNIÓN CON LA PARTICIPACIÓN DE LA SEP, SHCP, SFP Y EL ENTONCES CNCA A FIN DE REVISAR LA INFORMACIÓN PARA LA CONCLUSIÓN DE BAJA DE LA CLAVE, ESTÁ SIN AVANCE EL PROCESO</t>
  </si>
  <si>
    <t>CORPORACIÓN DE SERVICIOS AL TURISTA ÁNGELES VERDES</t>
  </si>
  <si>
    <t>APORTACIÓN INICIAL:   MONTO: $10,000.00   FECHA: 06/11/2000
OBSERVACIONES: SIN OBSERVACIONES</t>
  </si>
  <si>
    <t>APORTACIÓN INICIAL:   MONTO: $10,559.00   FECHA: 17/11/2003
OBSERVACIONES: SIN OBSERVACIONES</t>
  </si>
  <si>
    <t>COMISIÓN REGULADORA DE ENERGÍA</t>
  </si>
  <si>
    <t>COMISIÓN NACIONAL DE HIDROCARBUROS</t>
  </si>
  <si>
    <t>ENTIDADES NO SECTORIZADAS</t>
  </si>
  <si>
    <t>APORTACIÓN INICIAL:   MONTO: $10,553,923.00   FECHA: 01/02/1983
OBSERVACIONES: -</t>
  </si>
  <si>
    <t>DIRECCIÓN GENERAL DE DISTRIBUCIÓN Y COMERCIALIZACIÓN DE ENERGÍA ELÉCTRICA Y VINCULACIÓN SOCIAL</t>
  </si>
  <si>
    <t>TOM</t>
  </si>
  <si>
    <t>CENTRO NACIONAL DE CONTROL DE ENERGÍA</t>
  </si>
  <si>
    <t>201618TOM01588</t>
  </si>
  <si>
    <t>FONDO DE CAPITAL DE TRABAJO DEL CENACE</t>
  </si>
  <si>
    <t>SON FINES DEL FIDEICOMISO RECIBIR, ADMINISTRAR Y APLICAR LOS RECURSOS PROVENIENTES DE LAS PERSONAS QUE DE MANERA DIRECTA O INDIRECTA FORMEN PARTE DEL SECTOR ELÉCTRICO, SEGÚN SE DEFINE EN LA LEY DE LA INDUSTRIA ELÉCTRICA, LAS BASES DEL MERCADO ELÉCTRICO, Y DEMÁS DISPOSICIONES QUE EMANEN DE ÉSTAS, QUE DERIVEN DE LAS OPERACIONES DEL MERCADO ELÉCTRICO MAYORISTA DE CONFORMIDAD CON LAS DISPOSICIONES APLICABLES, PARA LO CUAL EL FIDUCIARIO, DE MANERA ENUNCIATIVA MÁS NO LIMITATIVA, DEBERÁ (I) RECIBIR Y ADMINISTRAR LOS RECURSOS QUE SE APORTEN AL FIDEICOMISO; (II) CONSERVARLOS EN PROPIEDAD PARA SU POSTERIOR APLICACIÓN CONFORME A LAS INSTRUCCIONES QUE RECIBA DEL FIDEICOMITENTE O DEL COMITÉ TÉCNICO; (III) APERTURAR LAS CUENTAS BANCARIAS QUE SEAN NECESARIAS PARA DAR CUMPLIMIENTO A LOS FINES DEL PRESENTE FIDEICOMOSO.</t>
  </si>
  <si>
    <t>APORTACIÓN INICIAL:   MONTO: $30,000.00   FECHA: 15/11/2011
OBSERVACIONES: SIN OBSERVACIONES</t>
  </si>
  <si>
    <t>FOMENTAR Y CANALIZAR APOYOS A LAS INVESTIGACIONES CIENTÍFICAS, LOS DESARROLLOS TECNOLÓGICOS Y LOS PROYECTOS DE INNOVACIÓN DE INTERÉS PARA EL ESTADO.</t>
  </si>
  <si>
    <t>FOMENTAR Y CANALIZAR APOYOS A LAS INVESTIGACIONES CIENTÍFICAS, LOS DESARROLLOS TECNOLÓGICOS, ASÍ COMO LOS PROYECTOS DE INNOVACIÓN DE INTERÉS PARA EL ESTADO.</t>
  </si>
  <si>
    <t>FOMENTAR Y CANALIZAR APOYOS A LAS INVESTIGACIONES CIENTÍFICAS, LOS DESARROLLOS TECNOLÓGICOS Y LOS PROYECTOS DE INNOVACIÓN QUE SEAN DE INTERÉS PARA EL ESTADO.</t>
  </si>
  <si>
    <t>APOYAR LA REALIZACIÓN DE PROYECTOS CIENTÍFICOS, TECNOLÓGICOS Y DE INNOVACIÓN QUE RESPONDAN A NECESIDADES ESTABLECIDAS POR LA ENTIDAD FEDERATIVA PARA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ZACATECAS.</t>
  </si>
  <si>
    <t>FOMENTAR Y CANALIZAR APOYOS A LAS INVESTIGACIONES CIENTÍFICAS Y LOS DESARROLLOS TECNOLÓGICOS, ASÍ COMO A LOS DE INNOVACIÓN DE INTERÉS PARA EL ESTADO.</t>
  </si>
  <si>
    <t>FOMENTAR Y CANALIZAR A LAS INVESTIGACIONES CIENTIFICAS Y LOS DESARROLLOS TECNOLOGICOS, ASÍ COMO LOS PROYECTOS DE INNOVACIÓN DE INTERES DEL ESTADO DE MEXICO.</t>
  </si>
  <si>
    <t>APOYAR LA REALIZACIÓN DE PROYECTOS CIENTÍFICOS, TECNOLÓGICOS Y DE INNOVACIÓN QUE RESPONDAN A NECESIDADES Y OPORTUNIDADES ESTRATÉGICAS QUE CONTRIBUYAN AL DESARROLLO ECONÓMICO Y SOCIAL SUSTENTABLE, EN EL ESTADO.</t>
  </si>
  <si>
    <t>FOMENTAR Y CANALIZAR APOYOS PARA LA REALIZACIÓN DE INVESTIGACIONES CIENTÍFICAS Y/O TECNOLÓGICAS, DE INNOVACIÓN Y DESARROLLOS TECNOLÓOGICOS; FORMACIÓN Y DESARROLLO DE RECURSOS HUMANOS ESPECIALIZADOS; DIVULGACIÓN CIENTÍFICA Y TECNOLÓGICAS, Y DESARROLLO TECNOLÓGICO E INFRAESTRUCTURA DE INVESTIGACIÓN Y DESARROLLO, CON EL PROPOSITO DE CONTRIBUIR AL DESARROLLO ECONÓMICO Y SOCIAL DEL ESTADO.</t>
  </si>
  <si>
    <t>FIDEICOMISO DE LA COMISIÓN REGULADORA DE ENERGÍA</t>
  </si>
  <si>
    <t>SON FINES DEL “FIDEICOMISO” DE CONFORMIDAD CON LO DISPUESTO POR EL DÉCIMO SEGUNDO TRANSITORIO DEL “DECRETO” Y EL ARTÍCULO 31 DE LA “LORCME”, QUE EL “FIDUCIARIO” RECIBA LOS RECURSOS CORRESPONDIENTES A LOS INGRESOS PROPIOS EXCEDENTES GENERADOS POR LA “CRE” DURANTE EL RESPECTIVO EJERCICIO FISCAL, HASTA POR EL LÍMITE ESTABLECIDO EN DICHAS DISPOSICIONES, PARA DESTINARLOS EN POSTERIORES EJERCICIOS FISCALES A CUBRIR LOS GASTOS NECESARIOS PARA CUMPLIR CON LAS FUNCIONES DE LA “CRE” CONFORME A SU PRESUPUESTO AUTORIZADO, RESPETANDO LOS PRINCIPIOS A QUE HACE REFERENCIA EL ARTÍCULO 134 DE LA “CONSTITUCIÓN”.</t>
  </si>
  <si>
    <t>FIDEICOMISO DE LA COMISION NACIONAL DE HIDROCARBUROS</t>
  </si>
  <si>
    <t>SON FINES DEL FIDEICOMISO DE CONFORMIDAD CON LO DISPUESTO POR EL DECIMO SEGUNDO TRANSITORIO DEL DECRETO Y EL ARTICULO 31 DE LA LORCME, QUE EL FIDUCIARIO RECIBA LOS RECURSOS CORRESPONDIENTES A LOS INGRESOS PROPÍOS EXCEDENTES GENERADOS POR LA COMISION NACIONAL DE HIDROCARBUROS (CNH) DURANTE EL RESPECTIVO EJERCICIO FISCAL, HASTA POR EL LIMITE ESTABLECIDO EN DICHAS DISPOSICIONES, PARA DESTINARLOS EN POSTERIORES EJERCICIOS FISCALES A CUBRIR LOS GASTOS NECESARIOS PARA CUMPLIR CON LAS FUNCIONES DE LA CNH CONFORME A SU PRESUPUESTO AUTORIZADO, RESPETANDO LOS PRINCIPIOS A QUE HACE REFERENCIA EL ARTICULO 134 DE LA CONSTITUCION.</t>
  </si>
  <si>
    <t>APORTACIÓN INICIAL:   MONTO: $1,050,137,761.00   FECHA: 28/12/2015
OBSERVACIONES: EL 22 DE DICIEMBRE DE 2015 SE FIRMÓ EL CONTRATO CON EL BANCO NACIONAL DEL EJÉRCITO, FUERZA AÉREA Y ARMADA, S.N.C. COMO ADMINISTRADOR FIDUCIARIO DEL FIDEICOMISO PUBLICO DE ADMINISTRACIÓN Y PAGO PARA FINANCIAR UN PRESUPUESTO TOTAL QUE LE PERMITA CUMPLIR CON SUS ATRIBUCIONES (COBERTURA DE GASTOS NECESARIOS PARA CUMPLIR CON SUS FUNCIONES EN POSTERIORES EJERCICIOS)</t>
  </si>
  <si>
    <t>MANDATO SERANOR</t>
  </si>
  <si>
    <t>LA MANDANTE OTORGA EN ESTE ACTO AL MANDATARIO, QUIEN POR ESTE MEDIO LO ACEPTA, UN MANDATO AL QUE SE DENOMINARÁ "MANDATO SERANOR", CUYO OBJETO SERÁ EL PAGO DE LAS OBLIGACIONES A CARGO DE SERANOR QUE TIENE FRENTE A LOS TRABAJADORES SERANOR Y SUS BENEFICIARIOS, DE CONFORMIDAD CON LO PREVISTO EN EL REGLAMENTO INTERIOR DE TRABAJO DE SERANOR Y EL CONTRATO COLECTIVO DE TRABAJO A QUE ESTUVIEREN SUJETOS, MISMAS QUE SE ENCUENTRAN DESCRITAS EN EL ANEXO "A" DEL PRESENTE CONTRATO.</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</si>
  <si>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 LA INFORMACION SE SOPORTA CON ESTADOS FINANCIEROS DE LA FIDUCIARIA</t>
  </si>
  <si>
    <t>199811MDC00885</t>
  </si>
  <si>
    <t>FIDEICOMISO FONDO PARA LA PRODUCCIÓN CINEMATOGRÁFICA DE CALIDAD (FOPROCINE)</t>
  </si>
  <si>
    <t>FOMENTAR EL DESARROLLO DE LA INDUSTRIA CINEMATOGRAFICA, MEDIANTE LA OPERACION DE UN SISTEMA DE OTORGAMIENTO DE APOYOS FINANCIEROS A LO PRODUCTORES (FOPROCINE)</t>
  </si>
  <si>
    <t>APORTACIÓN INICIAL:   MONTO: $11,017,019.00   FECHA: 16/06/1978
OBSERVACIONES: LA DISPONIBILIDAD CORRESPONDE AL INCISO F) CON LA FINALIDAD DE CUBRIR LAS PRIMAS DE ANTIGÜEDAD PAGADERAS A EMPLEADOS CON QUINCE AÑOS O MAS DE SERVICIO ESTABLECIDAS EN LAS POLÍTICAS.</t>
  </si>
  <si>
    <t>APORTACIÓN INICIAL:   MONTO: $505,950.00   FECHA: 21/12/2000
OBSERVACIONES: NINGUNA</t>
  </si>
  <si>
    <t>20163890X01593</t>
  </si>
  <si>
    <t>FONDO SECTORIAL DE INVESTIGACIÓN PARA LA EVALUACIÓN DE LA EDUACIÓN CONACYT-INEE</t>
  </si>
  <si>
    <t>EL OTORGAMIENTO DE APOYOS Y FINANCIAMIENTOS PARA LA REALIZACIÓN DE INVESTIGACIONES CIENTÍFICAS, DESARROLLO TECNOLÓGICO, INNOVACIÓN, EL REGISTRO NACIONAL O INTERNACIONAL DEL PROPIEDAD INTELECTUAL, LA DIVULGACIÓN CIENTÍFICA Y TECNOLÓGICA E INNOVACIÓN, ASÍ COMO LAS DEMÁS ACTIVIDADES, PROGRAMAS Y PROYECTOS QUE DETERMINE EL COMITÉ TÉCNICO Y DE ADMINISTRACIÓN.</t>
  </si>
  <si>
    <t>SALDO FINAL EJERCICIO ANTERIOR
(PESOS)</t>
  </si>
  <si>
    <t>APORTACIÓN INICIAL:   MONTO: $122,486,095.27   FECHA: 14/05/1993
OBSERVACIONES: LOS SALDOS SE INTEGRAN CON LA INFORMACIÓN RECIBIDA RESPONSABILIDAD DEL FIDUCIARIO BBVA BANCOMER, NO OMITIMOS MENCIONAR QUE LA INFORMACIÓN SE PRESENTA CON CIFRAS CONCILIADAS.</t>
  </si>
  <si>
    <t>APORTACIÓN INICIAL:   MONTO: $258,855,493.61   FECHA: 27/11/2012
OBSERVACIONES: EL RUBRO DE EGRESOS ACUMULADOS ESTÁ INTEGRADO POR LOS GASTOS EFECTUADOS POR EL FIDEICOMISO, ASÍ COMO LAS APLICACIONES PATRIMONIALES Y LA VARIACIÓN ENTRE LAS CUENTAS POR PAGAR Y POR COBRAR POR EL AUMENTO Y/O DISMINUCIÓN DE LAS MISMAS.</t>
  </si>
  <si>
    <t>FIDEICOMISO PARA PROMOVER EL ACCESO AL FINANCIAMIENTO DE MIPYMES Y EMPRENDEDORES</t>
  </si>
  <si>
    <t>DESTINAR LOS RECURSOS QUE INTEGRAN SU PATRIMONIO PARA APOYAR LA IMPLEMENTACIÓN: I) DE LOS INSTRUMENTOS Y MECANISMOS DE GARANTÍA Y OTROS ESQUEMAS QUE FACILITEN EL ACCESO AL FINANCIAMIENTO A LAS MIPYMES, EN CUMPLIMIENTO DEL ARTÍCULO 7 DE LA “LEY”, Y II) DE LOS PROGRAMAS DE CRÉDITO SUBORDINADO O GARANTÍAS PARA EMPRENDEDORES OPERADOS A TRAVÉS DE LAS ENTIDADES ANTES SEÑALADAS EMITIDOS POR EL INADEM.</t>
  </si>
  <si>
    <t>APORTACIÓN INICIAL:   MONTO: $185,007,660.00   FECHA: 28/03/1990
OBSERVACIONES: EL IMPORTE DE LA APORTACIÓN INICIAL ESTA EN VIEJOS PESOS. EL SOPORTE DOCUMENTAL INCLUYE: ESTADO DE CUENTA.</t>
  </si>
  <si>
    <t>TON</t>
  </si>
  <si>
    <t>CENTRO NACIONAL DE CONTROL DEL GAS NATURAL</t>
  </si>
  <si>
    <t>201618TON01594</t>
  </si>
  <si>
    <t>FIDEICOMISO DE ADMINISTRACIÓN Y PAGO CENAGAS-BANCOMEXT</t>
  </si>
  <si>
    <t>A) RECIBIR Y ADMINISTRAR LOS DERECHOS DE COBRO DE CENAGAS RESPECTO DE LAS TARIFAS VIGENTES Y AUTORIZADAS POR LA CRE, DERIVADOS DE LOS CONTRATOS DE PRESTACIÓN DEL SERVICIO DE TRANSPORTE Y ALMACENAMIENTO DE GAS NATURAL, RELACIONADOS CON LA INFRAESTRUCTURA TRANSFERIDA A ÉSTE POR PEMEX, LAS EMPRESAS EN QUE PARTICIPE DIRECTA O INDIRECTAMENTE Y, EN SU CASO LA CFE, EN TÉRMINOS DE LA NORMATIVIDAD APLICABLE, Y B) ENTREGAR A PEMEX O, EN SU CASO, A LA CFE LAS CANTIDADES QUE LES CORRESPONDAN COMO CONTRAPRESTACIÓN POR LA TRANSFERENCIA DE LA INFRAESTRUCTURA, LOS CONTRATOS Y DERECHOS DE VÍA DETALLADOS EN EL LINEAMIENTO CUARTO DE LOS LINEAMIENTOS.</t>
  </si>
  <si>
    <t>APORTACIÓN INICIAL:   MONTO: $1,000.00   FECHA: 17/10/2016
OBSERVACIONES: FIDEICOMISO PARA GARANTIZAR EL PAGO DE LA CONTRAPRESTACIÓN A PEMEX POR LA TRANSFERENCIA DE INFRAESTRUCTURA, DE ACUERDO A LOS LINEAMIENTOS FINANCIEROS Y DE CONTRAPRESTACIONES A LOS QUE SE SUJETARAN PETRÓLEOS MEXICANOS, LA COMISIÓN FEDERAL DE ELECTRICIDAD Y EL CENTRO NACIONAL DE CONTROL DEL GAS</t>
  </si>
  <si>
    <t>REALIZAR CON CARGO A SU PATRIMONIO LOS PAGOS DESTINADOS A SOLVENTAR LOS GASTOS RELACIONADOS CON LA ADQUISICIÓN DE BIENES, CONTRATACIÓN DE SERVICIOS, Y EN SU CASO, DE OBRA PÚBLICA, QUE, EN TÉRMINOS DE LAS DISPOSICIONES APLICABLES LLEVE A CABO LA SECTUR, NECESARIOS PARA LA ADECUADA PRESTACIÓN DE LOS SERVICIOS INTEGRALES DE INFORMACIÓN, ORIENTACIÓN, ASESORÍA, ASISTENCIA, EMERGENCIA MECÁNICA, SEGURIDAD, PROTECCIÓN Y AUXILIO AL TURISTA NACIONAL Y EXTRANJERO, ASI COMO PARA MANTENER, MODERNIZAR E INCREMENTAR LA INFRAESTRUCTURA Y EQUIPAMIENTO QUE PERMITAN HACER EFICIENTE LA PRESTACIÓN DE LOS SERVICIOS TURÍSTICOS A CARGO DE LA CORPORACION.</t>
  </si>
  <si>
    <t>APORTACIÓN INICIAL:   MONTO: $18,000,000.00   FECHA: 30/11/2012
OBSERVACIONES: SALDO DE FLUJO DE EFECTIVO AL 31 DE DICIEMBRE 2015 EN APEGO A LA RECOMENDACIÓN 14-0-04100-02-0050-01-001 DE LA AUDITORIA FINANCIERA Y DE CUMPLIMIENTO 14-0-04100-02-0050 ASF EJERCICIO 2014</t>
  </si>
  <si>
    <t>APORTACIÓN INICIAL:   MONTO: $40,880,650.00   FECHA: 30/11/2012
OBSERVACIONES: EL INFORME FUE REALIZADO EN BASE AL FLUJO, MOSTRANDO LOS INGRESOS Y EGRESOS.</t>
  </si>
  <si>
    <t>APORTACIÓN INICIAL:   MONTO: $2,031,169,428.84   FECHA: 30/06/1999
OBSERVACIONES: EN 2017 LAS PARTIDAS CORRESPONDIENTES A DEUDORES DIVERSOS Y ACREEDORES DIVERSOS (NO IDENTIFICADOS) SE INCLUYEN EN EL FLUJO DE EFECTIVO, CUYO SALDO ES COINCIDENTE CON LA SUMA DE LOS RUBROS DE BANCOS E INVERSIONES, PARTIDAS QUE SE ELIMINAN EN EL RESUMEN PARA EFECTOS DE DETERMINACIÓN DE LA DISPONIBILIDAD DEL FIDEICOMISO.</t>
  </si>
  <si>
    <t>APORTACIÓN INICIAL:   MONTO: $5,000,000.00   FECHA: 26/12/2007
OBSERVACIONES: ESTE FIDEICOMISO FUÉ REGISTRADO EN EL PASH EL 12 DE DICIEMBRE DE 2007, DE ACUERDO A LAS AUTORIZACIONES DE LAS INSTANCIAS CORRESPONDIENTES.</t>
  </si>
  <si>
    <t>APORTACIÓN INICIAL:   MONTO: $1,000.00   FECHA: 30/09/2016
OBSERVACIONES: LA APORTACIÓN DE RECURSOS PROPIOS EFECTUADA EN EL EJERCICIO DE 2016 POR EL IMPORTE DE $422,332,758.21 PROVIENE DEL PATRIMONIO DE LA ENTIDAD PARAESTATAL DENOMINADA “SERVICIOS DE ALMACENAMIENTO DEL NORTE, S.A.”, EXTINTA MEDIANTE DISOLUCIÓN Y LIQUIDACIÓN, LOS CUALES FUERON TRANSFERIDOS POR EL LIQUIDADOR DE DICHA ENTIDAD AL MANDATO SERANOR EN CUMPLIMIENTO A LA CLÁUSULA SEGUNDA INCISO B) DEL CONTRATO DE MANDATO. DICHOS RECURSOS SE ENCUENTRAN DEPOSITADOS E INVERTIDOS EN LA TESOFE Y VAN SIENDO EROGADOS POR EL MANDATARIO UNA VEZ QUE SE LE MINISTRAN A LA CUENTA PUENTE 40034712 PARA EL CUMPLIMIENTO DEL MANDATO.</t>
  </si>
  <si>
    <t>APORTACIÓN INICIAL:   MONTO: $1,649,510,490.00   FECHA: 06/02/2009
OBSERVACIONES: .</t>
  </si>
  <si>
    <t>APORTACIÓN INICIAL:   MONTO: $1,000,000.00   FECHA: 25/02/1997
OBSERVACIONES: EL PATRIMONIO ESTÁ CONSTITUIDO POR LAS APORTACIONES PATRIMONIALES QUE CORRESPONDEN A RECURSOS PROVENIENTES DEL DECRETO DE ESTÍMULOS FISCALES PUBLICADO EN EL DIARIO OFICIAL DE LA FEDERACIÓN EL 24 DE NOVIEMBRE DE 2004 POR EL PAGO DE APROVECHAMIENTOS DE AGUA EN BLOQUE, ESTAS APORTACIONES SON POR CUENTA Y ORDEN DE LOS GOBIERNOS DEL DISTRITO FEDERAL Y DEL ESTADO DE MÉXICO.</t>
  </si>
  <si>
    <t>APORTACIÓN INICIAL:   MONTO: $100,000,000.00   FECHA: 03/08/2009
OBSERVACIONES: EL SALDO AL CIERRE DEL EJERCICIO FISCAL ANTERIOR ES DE $3'012,725,134.95 REPRESENTA EL PATRIMONIO TOTAL DEL EJERCICIO. LOS INGRESOS AL MANDATO, SON PROVENIENTES DEL FIDEICOMISO 1928 Y DEL PRESUPUESTO DE EGRESOS DE LA FEDERACIÓN. DEL TOTAL DE LA INVERSIÓN DEL TÚNEL EMISOR ORIENTE LA PARTICIPACIÓN FEDERAL APROXIMADAMENTE ESTA CONTEMPLADA EN 80% YA QUE LOS GOBIERNOS DEL ESTADO DE MÉXICO Y DE LA CIUDAD DE MÉXICO APORTAN POR MEDIO DEL FIDEICOMISO 1928 EL OTRO 20%.</t>
  </si>
  <si>
    <t>APORTACIÓN INICIAL:   MONTO: $746,579,503.00   FECHA: 10/12/2007
OBSERVACIONES: EN EL PERIODO QUE SE REPORTA NO SE LLEVO A CABO NINGUNA SESIÓN</t>
  </si>
  <si>
    <t>DIRECCIÓN GENERAL DE ENERGÍAS LIMPIAS</t>
  </si>
  <si>
    <t>APORTACIÓN INICIAL:   MONTO: $1,000.00   FECHA: 03/03/2016
OBSERVACIONES: EL RUBRO DE EGRESOS ACUMULADOS ESTÁ INTEGRADO POR LOS GASTOS EFECTUADOS POR EL FIDEICOMISO, ASÍ COMO LAS APLICACIONES PATRIMONIALES Y LA VARIACIÓN ENTRE LAS CUENTAS POR PAGAR Y POR COBRAR POR EL AUMENTO Y/O DISMINUCIÓN DE LAS MISMAS.</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</si>
  <si>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 NO SE REPORTAN INGRESOS Y EGRESOS DEBIDO A QUE LAS APORTACIONES AL FIDEICOMISO LAS ESTÁ REALIZANDO EL GOBIERNO DEL ESTADO DE CHIHUAHUA Y POR SER RECURSOS ESTATALES, NO SE CONSIDERAN EN ESTE REPORTE. LOS MONTOS REPORTADOS EN EL ESTADO DE CUENTA ANEXO CORRESPONDEN A LAS APORTACIONES EL GOBIERNO DEL ESTADO DE CHIHUAHUA</t>
  </si>
  <si>
    <t>APORTACIÓN INICIAL:   MONTO: $100,000.00   FECHA: 03/11/2000
OBSERVACIONES: NINGUNA.</t>
  </si>
  <si>
    <t>APORTACIÓN INICIAL:   MONTO: $10,000.00   FECHA: 20/10/2005
OBSERVACIONES: ---LA DISPONIBILIDAD QUE SE REPORTO EN EL RENGLÓN ANTERIOR ES DEL EJERCICIO 2015.</t>
  </si>
  <si>
    <t>APORTACIÓN INICIAL:   MONTO: $18,050.00   FECHA: 07/11/2000
OBSERVACIONES: EL SALDO DE "APORTACIONES DE RECURSOS FISCALES", "APORTACIONES DE RECURSOS PROPIOS (PÚBLICOS FEDERALES)", " OTRAS APORTACIONES",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2015 CORRESPONDE A LA DISPONIBILIDAD PATRIMONIAL FINAL DE ESE EJERCICIO.</t>
  </si>
  <si>
    <t>APORTACIÓN INICIAL:   MONTO: $302,157,360.00   FECHA: 22/12/2015
OBSERVACIONES: EL PATRIMONIO LO COMPONE EL SALDO NETO EN CUENTA DE INVERSIÓN EN LA TESORERÍA DE LA FEDERACIÓN, SIN DESCONTAR COMPROMISOS DE PAGO DE ACUERDOS EN EJECUCIÓN AUTORIZADOS POR EL COMITÉ TÉCNICO DEL FIDEICOMISO.</t>
  </si>
  <si>
    <t>CULTURA</t>
  </si>
  <si>
    <t>DIRECCIÓN GENERAL DEL CENTRO NACIONAL DE LAS ARTES</t>
  </si>
  <si>
    <t>EDUCAL S.A. DE C.V.</t>
  </si>
  <si>
    <t>DIRECCIÓN GENERAL DE CULTURAS POPULARES, INDÍGENAS Y URBANAS</t>
  </si>
  <si>
    <t>GOBIERNO DEL ESTADO DE ZACATEAS, FOMENTO CULTURAL BANAMEX, A C., AYUNTAMIENTO DE GUADALUPE, ZAC.</t>
  </si>
  <si>
    <t>FIDEICOMISO IRREVOCABLE DE ADMINISTRACIÓN MUSEO REGIONAL DE GUADALUPE ZACATECAS</t>
  </si>
  <si>
    <t>FIDEICOMISO IRREVOCABLE DE ADMINISTRACIÓN CENTRO CULTURAL SANTO DOMINGO OAXACA</t>
  </si>
  <si>
    <t>FIDEICOMISO PRIVADO IRREVOCABLE DE ADMINISTRACIÓN SANTO DOMINGO DE GUZMÁN, CHIAPAS</t>
  </si>
  <si>
    <t>APORTACIÓN INICIAL:   MONTO: $2,202,000.00   FECHA: 14/03/1994
OBSERVACIONES: POR DISPOSICIÓN DE LA SHCP Y PARA DAR CUMPLIMIENTO A LA NORMATIVIDAD, SE INTEGRAN LAS CIFRAS DE LA SECRETARÍA DE CULTURA A LAS DE LA UNAM POR CONCEPTO DE APORTACIONES POR SER AMBOS RECURSOS PÚBLICOS FEDERALES Y SE DETALLA SU COMPOSICIÓN EN LOS ESTADOS FINANCIEROS Y EN LAS CIFRAS CONCILIADORAS.</t>
  </si>
  <si>
    <t>APORTACIÓN INICIAL:   MONTO: $1.00   FECHA: 24/02/1988
OBSERVACIONES: -</t>
  </si>
  <si>
    <t>PETRÓLEOS MEXICANOS</t>
  </si>
  <si>
    <t>T9N</t>
  </si>
  <si>
    <t>PEMEX CORPORATIVO</t>
  </si>
  <si>
    <t>T9K</t>
  </si>
  <si>
    <t>PEMEX LOGÍSTICA</t>
  </si>
  <si>
    <t>TVV</t>
  </si>
  <si>
    <t>APORTACIÓN INICIAL:   MONTO: $1,785,000,000.00   FECHA: 19/02/2001
OBSERVACIONES: AL TRIMESTRE QUE SE INFORMA, EL FIDEICOMISO NO RECIBIÓ RECURSOS FEDERALES. NO OBSTANTE SE CONTINÚA CON EL OBJETO PARA EL QUE FUE CREADO. ES CONVENIENTE SEÑALAR QUE LOS INGRESOS QUE SE REPORTAN PRINCIPALMENTE SON EL RESULTADO DE RENDIMIENTOS FINANCIEROS.</t>
  </si>
  <si>
    <t>FIDEICOMISO PÚBLICO DE ADMINISTRACIÓN Y PAGO "FONDO REGIONAL"</t>
  </si>
  <si>
    <t>APOYAR A LAS 10 ENTIDADES FEDERATIVAS CON MENOR ÍNDICE DE DESARROLLO HUMANO RESPECTO DEL ÍNDICE NACIONAL, A TRAVÉS DE PROGRAMAS Y PROYECTOS DE INVERSIÓN DESTINADOS A PERMITIR EL ACCESO DE LA POBLACIÓN A LOS SERVICIOS BÁSICOS DE EDUCACIÓN Y SALUD, MANTENER E INCREMENTAR EL CAPITAL FÍSICO O LA CAPACIDAD PRODUCTIVA, ASÍ COMO DE INFRAESTRUCTURA BÁSICA; MEDIANTE LA CONSTRUCCIÓN, REHABILITACIÓN Y AMPLIACIÓN DE INFRAESTRUCTURA PÚBLICA Y SU EQUIPAMIENTO.</t>
  </si>
  <si>
    <t>APORTACIÓN INICIAL:   MONTO: $2,290,128,206.16   FECHA: 21/04/2017
OBSERVACIONES: NO HAY OBSERVACIONES, YA QUE EL FIDEICOMISO SE CONSTITUYÓ EN 2017</t>
  </si>
  <si>
    <t>APORTACIÓN INICIAL:   MONTO: $1,010,000.00   FECHA: 22/11/2006
OBSERVACIONES: FIDEICOMISO FORMALIZADO EN 2006. BANCOMEXT APORTÓ LA CANTIDAD DE $10,000.00 Y EL CENTRO MARIO MOLINA PARA ESTUDIOS ESTRATÉGICOS SOBRE ENERGÍA Y MEDIO AMBIENTE, A.C. (CMM) APORTÓ LA CANTIDAD DE $1,000,000.00; POR LO QUE LOS PORCENTAJES SON DEL 1% Y 99%, RESPECTIVAMENTE.</t>
  </si>
  <si>
    <t>FIDEICOMISO VENTA DE TÍTULOS EN DIRECTO AL PÚBLICO</t>
  </si>
  <si>
    <t>ADMINISTRACIÓN DE LOS RECURSOS FIDEICOMITIDOS PARA QUE SE LLEVEN A CABO LOS ACTOS NECESARIOS PARA DESARROLLAR E IMPLEMENTAR; EL CANAL DE DISTRIBUCIÓN DE TÍTULOS EN DIRECTO AL PÚBLICO, EN ADELANTE CETESDIRECTO</t>
  </si>
  <si>
    <t>APORTACIÓN INICIAL:   MONTO: $1,750,000.00   FECHA: 18/05/1994
OBSERVACIONES: DERIVADO DE LA AUDITORIA 571 A LA CUENTA PÚBLICA 2008, LA AUDITORÍA SUPERIOR DE LA FEDERACIÓN (ASF) EMITIÓ, ENTRE OTRAS, DOS RECOMENDACIONES ENCAMINADAS A PROMOVER LA EXTINCIÓN DEL FILANFI. SIN EMBARGO, DESPUÉS DE ANALIZAR EVIDENCIAS, LA ASF DETERMINÓ EL 30 DE NOVIEMBRE DE 2011, MEDIANTE EL OFICIO OAETI/2370/2011, QUE NO TENÍA INCONVENIENTE EN MANTENER VIGENTE EL FIDEICOMISO, POR LO CUAL YA NO SE ENCUENTRA EN PROCESO DE EXTINCIÓN. EL FILANFI NO DUPLICA FUNCIONES, FINES Y ESTRUCTURAS ORGÁNICAS EXISTENTES EN LA APF. POR EL CONTRARIO COMPLEMENTA LAS ACCIONES QUE REALIZA LA SE PARA FORTALECER EL DESARROLLO Y LA COMPETITIVIDAD DE LAS PYMES A TRAVÉS DE LA INNOVACIÓN Y TRANSFERENCIA DE TECNOLOGÍA. NO OBSTANTE DERIVADO DE LA AUDITORÍA 39-GB, DENOMINADA “DEPURACIÓN DE FIDEICOMISOS NO PARAESTATALES Y FIGURAS ANÁLOGAS”, SE OBSERVÓ FALTA DE EXTINCIÓN DEL FIDEICOMISO.</t>
  </si>
  <si>
    <t>APORTACIÓN INICIAL:   MONTO: $7,542,036,483.00   FECHA: 10/09/2014
OBSERVACIONES: SIN OBSERVACIONES</t>
  </si>
  <si>
    <t>APORTACIÓN INICIAL:   MONTO: $10,000.00   FECHA: 22/12/2000
OBSERVACIONES: LA DISPONIBILIDAD ANTERIOR AL 31 DE DICIEMBRE DE 2016, ESTÁ DETERMINADA DE ACUERDO AL FLUJO DE EFECTIVO DEL CUARTO TRIMESTRE DE 2016.</t>
  </si>
  <si>
    <t>APORTACIÓN INICIAL:   MONTO: $1,036,528.00   FECHA: 17/07/1991
OBSERVACIONES: LA CIFRA DEL SALDO FINAL DEL EJERCICIO 2016 ES DICTAMINADA.</t>
  </si>
  <si>
    <t>APORTACIÓN INICIAL:   MONTO: $346,000.00   FECHA: 12/07/2000
OBSERVACIONES: -</t>
  </si>
  <si>
    <t>APORTACIÓN INICIAL:   MONTO: $250,000,000.00   FECHA: 04/08/2010
OBSERVACIONES: EN EL SALDO FINAL DEL EJERCICIO FISCAL ANTERIOR, EXISTE UNA DIFERENCIA EN EL SALDO REFLEJADO EN EL ESTADO DE CUENTA, TODA VEZ QUE LA FIDUCIARIA REALIZÓ UN DEPÓSITO POR 11,600.00 EL 14 DE DICIEMBRE DE 2015, EL CUAL HASTA EL MES DE ABRIL DE 2017 SE ENCONTRABAN EN CONCILIACIÓN.</t>
  </si>
  <si>
    <t>UNIDAD DE EVALUACIÓN DEL DESEMPEÑO</t>
  </si>
  <si>
    <t>FIDEICOMISO PARA LA EVALUACIÓN DE LOS FONDOS DE APORTACIONES FEDERALES</t>
  </si>
  <si>
    <t>QUE, PREVIA AUTORIZACIÓN DEL COMITÉ TÉCNICO, EL FIDUCIARIO EFECTÚE LOS PAGOS QUE CORRESPONDAN POR LAS CONTRATACIONES: I) DE LAS EVALUACIONES QUE REALICEN LAS DEPENDENCIAS COORDINADORAS DE LOS FONDOS DE APORTACIONES FEDERALES, LA SHCP O EL CONSEJO NACIONAL DE EVALUACIÓN DE LA POLÍTICA DE DESARROLLO SOCIAL, EN LO SUBSECUENTE EL “CONEVAL”, EN TÉRMINOS DE LOS ARTÍCULOS 49, FRACCIÓN V, DE LA LCF Y 110 DE LA LEY DE PRESUPUESTO, Y II) DEL DESARROLLO DE LAS METODOLOGÍAS Y MODELOS DE TÉRMINOS DE REFERENCIA POR PARTE DE LA SHCP O EL CONEVAL PARA QUE SE UTILICEN EN LAS EVALUACIONES A QUE SE REFIERE EL NUMERAL ANTERIOR.</t>
  </si>
  <si>
    <t>APORTACIÓN INICIAL:   MONTO: $164,396,237.00   FECHA: 29/06/2017
OBSERVACIONES: NINGUNA</t>
  </si>
  <si>
    <t>EDUCAL, S.A. DE C.V.</t>
  </si>
  <si>
    <t>CFE CONSOLIDADO</t>
  </si>
  <si>
    <t>APORTACIÓN INICIAL:   MONTO: $200,010,000.00   FECHA: 28/06/2012
OBSERVACIONES: SE REPORTA LA INFORMACIÓN DEL CUARTO TRIMESTRE DE 2017. AL 31 DE DICIEMBRE 2017 EL FIDEICOMISO TIENE UN PASIVO DE $2,328.70 CORRESPONDIENTE A LOS HONORARIOS DE LOS AUDITORES DESIGNADOS POR LA FUNCIÓN PÚBLICA</t>
  </si>
  <si>
    <t>APORTACIÓN INICIAL:   MONTO: $1,463,524.22   FECHA: 05/09/1996
OBSERVACIONES: SE REPORTA LA INFORMACIÓN DEL 4TO TRIMESTRE 2017 (OCT-DIC)Y SE ADJUNTA EL ACUERDO DE LA SESION EXTRAORDINARIA DEL COMITE TECNICO DEL 4 DE DICEMBRE 2017 DEBIDAMENTE FIRMADO.</t>
  </si>
  <si>
    <t>APORTACIÓN INICIAL:   MONTO: $4,000,000.00   FECHA: 23/11/2012
OBSERVACIONES: AL 31 DE DICIEMBRE SE TIENEN PASIVOS POR PAGAR POR CONCEPTO DEL ÚLTIMO PAGO A LOS AUDITORES POR UN IMPORTE DE $2,131.50.</t>
  </si>
  <si>
    <t>APORTACIÓN INICIAL:   MONTO: $45,270,637.70   FECHA: 22/09/2006
OBSERVACIONES: EL MANDATO ESTA CONSTITUIDO EN DÓLARES AMERICANOS, PARA LA PRESENTACIÓN EN MONEDA NACIONAL DE ESTE INFORME TRIMESTRAL, SE CONSIDERA EL TIPO DE CAMBIO DE $19.6629 PESOS M.N. POR DÓLAR EUA, REPORTADO POR LA INSTITUCIÓN FINANCIERA AL 31 DE DICIEMBRE DE 2017; Y AL APLICAR ESTE TIPO DE CAMBIO AL MONTO DE RECURSOS DISPONIBLES EN DÓLARES AL CIERRE DEL AÑO ANTERIOR, SE GENERA UNA DIFERENCIA NEGATIVA</t>
  </si>
  <si>
    <t>APORTACIÓN INICIAL:   MONTO: $4,000,000,000.00   FECHA: 20/04/2012
OBSERVACIONES: AL 31 DE DICIEMBRE DE 2017, SE EROGARON RECURSOS PARA COMPRA DE BONOS CUPÓN CERO POR CONCEPTO DE APOYOS FINANCIEROS OTORGADOS A ENTIDADES FEDERATIVAS POR LA CANTIDAD DE $3,941’005,964.23, DICHO IMPORTE FORMA PARTE DE LAS INVERSIONES DEL FIDEICOMISO A LA FECHA DE ESTE REPORTE. ASIMISMO, LOS RENDIMIENTOS FINANCIEROS INCLUYEN INTERESES DEVENGADOS SOBRE INVERSIONES EN BONOS CUPÓN CERO POR $ 412,554,958.84, INTERESES COBRADOS SOBRE INVERSIONES EN VALORES POR $ 5,216,820.98 E INTERESES DEVENGADOS POR COBRO DE INVERSIONES POR $ 1,041,360.48. DERIVADO DE SUS FINES, PARA ESTE FIDEICOMISO NO SE GENERAN ESTADOS DE RESULTADOS. LOS RECURSOS DEL FIDEICOMISO REPORTADOS EN LA CUENTA PÚBLICA DEL EJERCICIO 2016, ESTÁN SIENDO REVISADOS POR LA AUDITORÍA SUPERIOR DE LA FEDERACIÓN, A TRAVÉS DE LA AUDITORÍA NÚMERO 37-GB “ESQUEMA DE FINANCIAMIENTO MEDIANTE LA EMISIÓN DE BONOS CUPÓN CERO”.</t>
  </si>
  <si>
    <t>APORTACIÓN INICIAL:   MONTO: $9,455,074,200.01   FECHA: 27/04/2001
OBSERVACIONES: LAS APORTACIONES DE RECURSOS FISCALES INCLUYERON UNA TRANSFERENCIA DEL FONDO MEXICANO DEL PETRÓLEO POR $8,511,839,600.00 PESOS, $80,031,181,932.85 PESOS DEL REMANENTE DE OPERACION DEL BANCO DE MÉXICO DEL EJERCICIO FISCAL 2016 Y $36,526,800,000.00 PESOS DE INGRESOS EXCEDENTES. PARA EFECTOS PRESUPUESTARIOS, LAS APORTACIONES AL FEIP SE REALIZAN CON CARGO AL RAMO 23 POR CONDUCTO DE LA UNIDAD DE POLÍTICA Y CONTROL PRESUPUESTARIO. LA UNIDAD DE PLANEACIÓN ECONÓMICA DE LA HACIENDA PÚBLICA TIENE A SU CARGO LA SECRETARÍA DE ACTAS DEL FIDEICOMISO. LOS MOVIMIENTOS QUE SE REPORTAN CORRESPONDEN A ENERO-DICIEMBRE DE 2017 EN TÉRMINOS DE FLUJO DE EFECTIVO. LOS DATOS SE EXPRESAN EN MONEDA NACIONAL. LAS DISCREPANCIAS ENTRE LOS RESULTADOS DE LOS ESTADOS FINANCIEROS Y LOS REPORTADOS EN EL SISTEMA DE CONTROL Y TRANSPARENCIA DE FIDEICOMISOS (SCTF) DEL PORTAL APLICATIVO DE LA SECRETARÍA DE HACIENDA Y CRÉDITO PÚBLICO, SE EXPLICAN POR LA METODOLOGÍA QUE SE CONSIDERA EN CADA CASO: EN LOS PRIMEROS SE REPORTA INFORMACIÓN DEVENGADA, EN LOS SEGUNDOS, LOS RESULTADOS CORRESPONDEN A FLUJO DE EFECTIVO. LO ANTERIOR, DEBIDO A LOS CRITERIOS CONTABLES QUE DEBEN ADOPTAR LA FIDUCIARIA Y LA TESOFE. LOS DECIMALES PUEDEN NO COINCIDIR DEBIDO AL REDONDEO.</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</si>
  <si>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 ASIMISMO, LAS DISPONIBILIDADES INCLUYEN INTERESES DEVENGADOS NO COBRADOS A LA FECHA DEL INFORME POR UN MONTO DE $851.50.</t>
  </si>
  <si>
    <t>APORTACIÓN INICIAL:   MONTO: $1,000.00   FECHA: 25/01/2012
OBSERVACIONES: LA DISPONIBILIDAD AL 31 DE DICIEMBRE DE 2017 CONFORME A LOS ESTADOS DE CUENTA DE LA TESOFE ASCIENDE A: EN MONEDA NACIONAL $772’063,837.71 Y EN DÓLARES $81’997,790.10. ASIMISMO, BANCOMEXT RESERVÓ EN TESOFE US$16’625,000.00 QUE CORRESPONDEN A NICARAGUA (GARANTÍA PARCIAL) EQUIVALENTE A $326’895,712.50. SE REALIZARON DOS TRANSFERENCIAS DE RECURSOS DEL MANDATO PARA LA ADMINISTRACIÓN DE LOS RECURSOS DEL PROGRAMA DE COOPERACIÓN ENERGÉTICA PARA PAÍSES DE CENTROAMÉRICA Y EL CARIBE POR UN MONTO DE $387,081,812.90: EN FEBRERO SE TRANSFIRIERON $191’896,999.99 ($443,091.63 EN MONEDA NACIONAL Y $ 9’574,753.99 DÓLARES, EQUIVALENTE A $191’453,908.36 CON UN TIPO DE CAMBIO DE 19.9957 AL 28 DE FEBRERO) Y EN AGOSTO SE TRANSFIRIERON $195’184,812.91 ($607,427.73 MONEDA NACIONAL Y $10´922,416.30 DÓLARES, EQUIVALENTE A $194’577,385,18 CON UN TIPO DE CAMBIO DE 17.8145 AL 31 DE AGOSTO). LOS RENDIMIENTOS FINANCIEROS DE TESOFE SE INTEGRAN POR $49’685,658.35 EN MONEDA NACIONAL, $10’822,138.51 DE OTRAS DIVISAS ($10,802,876.42 INTERESES A TESOFE Y $19,262.09 DE LA GARANTÍA PARCIAL), $490,203.88 DE COMISIONES COBRADAS Y $377,920.77 AL CONCEPTO CAMBIOS.</t>
  </si>
  <si>
    <t>APORTACIÓN INICIAL:   MONTO: $500,000.00   FECHA: 10/03/1994
OBSERVACIONES: LOS INGRESOS SON POR LA CANTIDAD DE $5,096,000.00, CONFORMADOS POR OTRAS APORTACIONES POR $1,496,000.00 QUE SON LAS GARANTÍAS DE PERMANENCIA DE LAS PROMOCIONES ENERO Y JULIO 2017 DEL DIPLOMADO EN EVALUACIÓN SOCIECONÓMICA DE PROYECTOS Y DE LA APORTACIÓN DE RECURSOS FISCALES POR $3,600,00.00.</t>
  </si>
  <si>
    <t>APORTACIÓN INICIAL:   MONTO: $150,000,000.00   FECHA: 12/01/1990
OBSERVACIONES: 1. SE REPORTA EL TOTAL DE RENDIMIENTOS GENERADOS POR EL FIDEICOMISO AL CUARTO TRIMESTRE DE 2017.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</si>
  <si>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APORTACIÓN INICIAL:   MONTO: $1,000,000.00   FECHA: 23/04/2003
OBSERVACIONES: LA DISPONIBILIDAD DEL FIDEICOMISO DIFIERE DEL ESTADO DE POSICIÓN FINANCIERA EMITIDO POR EL FIDUCIARIO, EN RAZÓN DE QUE INCLUYE LA CUENTA DE ACREEDORES DIVERSOS Y LOS INTERESES DEVENGADOS POR COBRAR DE INVERSIONES.</t>
  </si>
  <si>
    <t>APORTACIÓN INICIAL:   MONTO: $250,000.00   FECHA: 05/05/2006
OBSERVACIONES: AL CUARTO TRIMESTRE DE 2017 LOS RECURSOS DEL FMP SE INVIRTIERON EN LA SUBCUENTA CORRESPONDIENTE. LA DISPONIBILIDAD DEL FIDEICOMISO DIFIERE DEL ESTADO DE POSICIÓN FINANCIERA EMITIDO POR EL FIDUCIARIO, EN RAZÓN DE QUE INCLUYE LA CUENTA DE INTERESES DEVENGADOS POR COBRAR DE INVERSIONES.</t>
  </si>
  <si>
    <t>APORTACIÓN INICIAL:   MONTO: $5,000,000,000.00   FECHA: 16/07/2014
OBSERVACIONES: SE CONSTITUYERON RESERVAS PARA LA ADQUISICIÓN DE BONOS CUPÓN CERO PARA LOS ESTADOS DE BAJA CALIFORNIA, JALISCO Y OAXACA. LA CANTIDAD DE $8,218,708.32, DEL ESTADO DE POSICIÓN FINANCIERA, CORRESPONDE A LOS INTERESES DEVENGADOS DEL MES DE DICIEMBRE DE 2017, QUE SE RECIBEN DE LA TESOFE EL PRIMER DÍA HÁBIL DEL MES DE ENERO DE 2018.</t>
  </si>
  <si>
    <t>APORTACIÓN INICIAL:   MONTO: $688,000,000.00   FECHA: 08/01/2003
OBSERVACIONES: LA DISPONIBILIDAD REPORTADA SE ENCUENTRA INTEGRADA POR LA DISPONIBILIDAD AL 31 DE DICIEMBRE DE 2016 POR $1,183,445,631.57, MÁS MOVIMIENTOS DEL PERIODO DEL 1° DE ENERO AL 31 DE DICIEMBRE DE 2017 POR LOS SIGUIENTES CONCEPTOS: RENDIMIENTOS FINANCIEROS POR $79,948,281.24 Y EGRESOS POR $2,140,111.57, ESTE ULTIMO IMPORTE INCLUYE: $38,406,196.13 POR PAGO A LOS EMPLEADOS DE SUS CUENTAS INDIVIDUALES, HONORARIOS POR $1,847,585.83IMPUESTOS DIVERSOS POR $292,525.74. Y PROVISIONES DE PASIVO POR $305,402.18</t>
  </si>
  <si>
    <t>APORTACIÓN INICIAL:   MONTO: $20,000,000.00   FECHA: 20/12/2005
OBSERVACIONES: LA DISPONIBILIDAD REPORTADA SE ENCUENTRA INTEGRADA POR LA DISPONIBILIDAD AL 31 DE DICIEMBRE DE 2016 POR $41,512,246.08, MÁS MOVIMIENTOS DEL PERIODO DEL 1° DE ENERO AL 30 DE SEPTIEMBRE DE 2017 POR LOS SIGUIENTES CONCEPTOS: RENDIMIENTOS FINANCIEROS POR $2,871,243.26 MENOS EGRESOS POR $752,982.28, ESTE ULTIMO IMPORTE INCLUYE HONORARIOS POR $651,597.00 E IMPUESTOS DIVERSOS POR $101,385.28.</t>
  </si>
  <si>
    <t>APORTACIÓN INICIAL:   MONTO: $49,282,069.66   FECHA: 28/09/2006
OBSERVACIONES: LA DISPONIBILIDAD REPORTADA SE ENCUENTRA INTEGRADA POR LA DISPONIBILIDAD AL 31 DE DICIEMBRE DE 2016 POR $63,218,595.58 MAS MOVIMIENTOS DEL PERIODO DEL 1° DE ENERO AL 31 DE DICIEMBRE DE 2017 POR CONCEPTO DE RENDIMIENTOS FINANCIEROS POR $3,934,399.66 MENOS EGRESOS POR $2,917,286.13 ESTE ULTIMO IMPORTE INCLUYE HONORARIOS FIDUCIARIOS POR $101,176.67, CONTRIBUCIONES DIVERSAS POR $16,188.26, INTERESES POR $19,103.71 Y PAGO POR PRIMA DE ANTIGÜEDAD POR $2,780,817.49.</t>
  </si>
  <si>
    <t>APORTACIÓN INICIAL:   MONTO: $1,000.00   FECHA: 27/04/2009
OBSERVACIONES: SE REPORTA INFORMACION AL 31 DE DICIEMBRE DE 2017.</t>
  </si>
  <si>
    <t>201706G0N01601</t>
  </si>
  <si>
    <t>FIDEICOMISO PARA EL PAGO DE GASTOS DE SERVICIOS DE ASISTENCIA Y DEFENSA LEGAL BANCOMEXT</t>
  </si>
  <si>
    <t>ESTABLECER UN FONDO PARA QUE CON CARGO AL PATRIMONIO DEL FIDEICOMISO SE PAGUE: 1)LA CONTRATACION QUE REALICE BANCOMEXT DE LOS SERVICIOS DE LOS PRESTADORES DE SERVICIOS LEGALES QUE INTEGREN EL PADRON DE ABOGADOS, CONFORME A LO DISPUESTO EN LOS LINEAMIENTOS, 2)LA CONTRATACION QUE REALICE BANCOMEXT DE UNO O VARIOS SEGUROS DE RESPONSABILIDAD CON LOS QUE SE PROPORCIONEN LOS SERVICIOS DE ASISTENCIA Y DEFENSA LEGAL, 3) DE CONFORMIDAD CON LOS TERMINOS, LIMITES Y CONDICIONES PREVISTAS EN LOS LINEAMIENTOS, LOS GASTOS DE DEFENSA INCURRIDOS TANTO POR LOS PRESTADORES DE SERVICIOS LEGALES QUE FORMEN PARTE DE CUALQUIER PADRON DE ABOGADOS, COMO POR AQUELLOS QUE NO FORMEN PARTE DE PADRON DE ABOGADOS ALGUNO Y QUE BAJO LOS SERVICIOS DE COBERTURA CORPORATIVA DESIGNEN LOS BENEFICIARIOS Y AUTORICE BANCOMEXT.</t>
  </si>
  <si>
    <t>APORTACIÓN INICIAL:   MONTO: $25,000,000.00   FECHA: 24/11/2017
OBSERVACIONES: EN TERMINOS DE LO ESTABLECIDO EN EL ART 17 DE LOS LINEAMIENTOS GRLES PARA LA PRESTACION DE LOS SERVICIOS DE ASISTENCIA Y DEFENSA LEGAL A QUE SE REFIEREN LAS LEYES ORGANICAS DE LAS SNC Y DEL ORGANISMO DESCENTRALIZADO QUE SE IDENTIFICAN (LINEAMIENTOS), LA UNIDAD RESPONSABLE (UR) ES LA ENCARGADA DE INSTRUIR AL FIDUCIARIO LOS ACTOS TENDIENTES AL CUMPLIMIENTO DE LOS FINES DEL FIDEICOMISO, POR LO QUE NO CUENTA CON COMITE TECNICO (CLAUSULA 3RA DEL CONTRATO DE FISO)</t>
  </si>
  <si>
    <t>APORTACIÓN INICIAL:   MONTO: $5,000.00   FECHA: 29/08/1997
OBSERVACIONES: LA DISPONIBILIDAD DEL FIDEICOMISO AL 31 DE DICIEMBRE DE 2017 ES DE $12,802,786,328.84 COMPUESTA POR RECURSOS DEL FIDEICOMISO ANTES DENOMINADO FARAC Y POR TRASPASOS DEL FIDEICOMISO FINFRA. LOS INGRESOS PROVIENEN DE LAS CUOTAS DE PEAJE DE LAS AUTOPISTAS CONCESIONADAS, ARRENDAMIENTOS, RECUPERACIÓN DE SINIESTROS, VENTA DE BASES, COMISIONES COBRADAS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</si>
  <si>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APORTACIÓN INICIAL:   MONTO: $110,000,000.00   FECHA: 18/10/2001
OBSERVACIONES: CON BASE EN LA INFORMACIÓN PROPORCIONADA POR LA INSTITUCIÓN FIDUCIARIA Y CON FUNDAMENTO EN EL ARTÍCULO 11 DE LA LEY FEDERAL DE PRESUPUESTO Y RESPONSABILIDAD HACENDARIA, SE SOLICITA LA AUTORIZACIÓN PARA EL REGISTRO DEL CUARTO INFORME TRIMESTRAL DEL EJERCICIO 2017 DEL "FIDEICOMISO PÚBLICO DE LOTERÍA NACIONAL PARA LA ASISTENCIA PÚBLICA 80111" CON CLAVE DE REGISTRO NÚM. 200106HHQ01225</t>
  </si>
  <si>
    <t>APORTACIÓN INICIAL:   MONTO: $5,000,000.00   FECHA: 14/08/1990
OBSERVACIONES: AL 31 DE DICIEMBRE DE 2017, EL PATRIMONIO DEL FIDEICOMISO SE ENCUENTRA INTEGRADO POR ACTIVOS NO DISPONIBLES.</t>
  </si>
  <si>
    <t>APORTACIÓN INICIAL:   MONTO: $1,423,935,624.39   FECHA: 30/01/1998
OBSERVACIONES: EN ARCHIVOS ANEXOS SE ENVIAN LOS ESTADOS FINANCIEROS Y ESTADOS DE CUENTA DEL CUARTO TRIMESTRE DEL EJERCICIO 2017. EN EL PORCENTAJE DE PARTICIPACION SE INDICA UN 100% YA QUE CORRESPONDE A APORTACIONES DE RECURSOS DE LA PROPIA FIDEICOMITENTE, PRECISANDO QUE NO SE RECIBEN APOYOS DEL GOBIERNO FEDERAL.</t>
  </si>
  <si>
    <t>APORTACIÓN INICIAL:   MONTO: $12,000,000.00   FECHA: 01/04/2005
OBSERVACIONES: EL FIDEICOMISO INICIO OPERACIONES EN MAYO 2005. LOS EGRESOS A DICIEMBRE DE 2017 ESTÁN CONFORMADOS POR: CANCELACIÓN DE PROVISIÓN 2016 + APLICACIÓN PATRIMONIAL (DEVOLUCIÓN INADEM) 2017 + IMPUESTOS ACUMULADOS.</t>
  </si>
  <si>
    <t>APORTACIÓN INICIAL:   MONTO: $18,349.44   FECHA: 29/12/2006
OBSERVACIONES: EN ARCHIVOS ANEXOS SE ENVIAN LOS ESTADOS FINANCIEROS Y LOS ESTADOS DE CUENTA DEL CUARTO TRIMESTRE DE 2017. EN EL PORCENTAJE DE PARTICIPACION SE INDICA UN 75% YA QUE CORRESPONDE A APORTACIONES DE LA FIDEICOMITENTE, PRECISANDO QUE NO SE RECIBEN APOYOS DEL GOBIERNO FEDERAL; EL 25% RESTANTE CORRESPONDE A APORTACIONES DE LOS TRABAJADORES DE LA FIDEICOMITENTE, ADHERIDOS AL PLAN DE PENSIONES DE CONTRIBUCION DEFINIDA.</t>
  </si>
  <si>
    <t>APORTACIÓN INICIAL:   MONTO: $1,000.00   FECHA: 15/05/2009
OBSERVACIONES: EN ARCHIVOS ANEXOS SE ENVIAN LOS ESTADOS FINANCIEROS DEL FIDEICOMISO Y ESTADO DE CUENTA DEL CUARTO TRIMESTRE DE 2017. EN EL PORCENTAJE DE PARTICIPACION SE INDICA UN 100% YA QUE CORRESPONDE A APORTACIONES CON RECURSOS DE LA PROPIA FIDEICOMITENTE, PRECISANDO QUE NO SE RECIBEN APOYOS DEL GOBIERNO FEDERAL.</t>
  </si>
  <si>
    <t>APORTACIÓN INICIAL:   MONTO: $68,500,000.00   FECHA: 09/08/2002
OBSERVACIONES: EL FIDUCIARIO ES BANSEFI.LA PARTIDA PRESUPUESTAL AFECTADA ES 7801</t>
  </si>
  <si>
    <t>APORTACIÓN INICIAL:   MONTO: $9,750,000.00   FECHA: 09/08/2002
OBSERVACIONES: EL FIDUCIARIO ES BANSEFI. LA PARTIDA PRESUPUESTAL AFECTADA ES 7801</t>
  </si>
  <si>
    <t>APORTACIÓN INICIAL:   MONTO: $85,600,000.00   FECHA: 19/11/2002
OBSERVACIONES: LA INFORMACIÓN REPORTADA ES DE ACUERDO A LOS ESTADOS FINANCIEROS CON CIFRAS AL 31 DE DICIEMBRE DE 2017, GENERADOS POR NACIONAL FINANCIERA, DIRECCIÓN FIDUCIARIA.</t>
  </si>
  <si>
    <t>APORTACIÓN INICIAL:   MONTO: $1,000.00   FECHA: 01/07/2003
OBSERVACIONES: TRES PAGARÉS CON SALDO INSOLUTO AL 31 DE DICIEMBRE DE 2017 POR UN IMPORTE TOTAL DE $10,058,845,428.18 PESOS A TASA REAL DEL 4.70% A PLAZO DE 33 AÑOS Y AMORTIZACIONES CON PAGO DE INTERESES TRIMESTRALES, DICHOS DOCUMENTOS FUERON EMITIDOS POR EL GOBIERNO FEDERAL, CON FECHA DE APERTURA DE 4 DE ABRIL DEL 2013, LOS CUALES SUSTITUYEN A LOS ADQUIRIDOS EN 2006; $2,005,729,226.63 PESOS DE GANANCIA INFLACIONARIA DE LOS SALDOS INSOLUTOS DE LOS PAGARÉS DE GOBIERNO FEDERAL; $69,754,233.78 PESOS DE INTERESES DEVENGADOS AL CORTE DE DICIEMBRE DE 2017; INVERSIONES EN REPORTOS CON VALORES GUBERNAMENTALES Y PAGARÉS DE INMEDIATA REALIZACIÓN POR $567,366,624.57 PESOS. EL IMPORTE DE LOS INGRESOS ACUMULADOS SE OBTIENE DE LA SUMA DE LOS SIGUIENTES CONCEPTOS DEL ESTADO DE RESULTADOS: INTERESES COBRADOS, BENEFICIOS Y PRODUCTOS DIVERSOS, VALORIZACIÓN DE CUENTAS EN UDI´S E INTERESES COBRADOS S/ VALORES GUBERNAMENTALES Y AMORTIZACIONES DE PAGARÉS DE GOBIERNO FEDERAL, INCLUIDA LA AMORTIZACIÓN ANTICIPADA, DE LOS TRES PAGARÉS CONFORME AL CONTRATO MODIFICADO ($2,162,757,678.46 PESOS). EL MONTO DE LOS EGRESOS ACUMULADOS SE OBTIENEN DE LA SUMA DE LOS SIGUIENTES CONCEPTOS: COMISIONES, HONORARIOS, RENTAS, OTROS GASTOS DE ADMINISTRACIÓN Y ENTREGAS A FIDEICOMISARIOS, ASÍ COMO LA VARIACIÓN NETA POR PAGO DE PASIVOS ENTRE 2016 Y 2017 POR $-76,823,256.97 PESOS Y LA VARIACIÓN NETA DE LAS APLICACIONES PATRIMONIALES QUE NO REQUIRIERON FLUJO DE EFECTIVO POR $1,542,762,684.92 PESOS.</t>
  </si>
  <si>
    <t>APORTACIÓN INICIAL:   MONTO: $64,785,852.00   FECHA: 10/12/1993
OBSERVACIONES: EL 13 DE JULIO DE 2017 SE RECIBIÓ UN SUBSIDIO POR UN IMPORTE DE $3,000,000.00, LOS CUALES FUERON DEPOSITADOS EN LA SUBCUENTA ESPECÍFICA DEL MUSEO PARA DAR CUMPLIMIENTO AL PROGRAMA DE ACTIVIDADES 2017. EL IMPORTE CORRESPONDIENTE A LOS HONORARIOS Y COMISIONES, NO ESTÁN CONTEMPLADOS DENTRO DEL PROGRAMA DE ACTIVIDADES 2017, POR LO QUE SE TENDRÁN QUE REINTEGRAR A LA SUBCUENTA ESPECÍFICA. NO SE REPORTAN RENDIMIENTOS FINANCIEROS, TODA VEZ QUE LA SUBCUENTA ESPECÍFICA SOLO ES DE CHEQUES.</t>
  </si>
  <si>
    <t>APORTACIÓN INICIAL:   MONTO: $125,000,000.00   FECHA: 18/09/1978
OBSERVACIONES: NO SE APORTARON RECURSOS PÚBLICOS FEDERALES A ESTE FIDEICOMISO. EN PROCESO DE EXTINCIÓN. EL SALDO REFLEJADO EN EL RENGLON "PATRIMONIO NETO TOTAL AL PERIODO QUE SE REPORTA" DIFIERE EN $4,640 CONTRA EL SALDO DISPONIBLE MOSTRADO EN EL ESTADO DE BALANCE, DICHO IMPORTE CORRESPONDE A DEPÓSITOS PARA EL PAGO DE HONORARIOS POR INSTRUCCIÓN NOTARIAL, MISMOS QUE NO SON APORTACIÓN O PRODUCTO/BENEFICIO PARA EL FIDEICOMISO.</t>
  </si>
  <si>
    <t>APORTACIÓN INICIAL:   MONTO: $2,000,000.00   FECHA: 02/03/2012
OBSERVACIONES: SE CONTINUA PROMOVIENDO EL PORTAFOLIO DE INVERSIÓN DEL FICA AGROPYME. SE ENVÍA INFORMACIÓN PRELIMINAR CORRESPONDIENTE AL CUARTO TRIMESTRE DE 2017.</t>
  </si>
  <si>
    <t>APORTACIÓN INICIAL:   MONTO: $89,621,338.29   FECHA: 23/04/2013
OBSERVACIONES: SE PRESENTA LA INFORMACIÓN FINANCIERA PRELIMINAR DEL FICA SURESTE 2 AL CIERRE DEL CUARTO TRIMESTRE DE 2017.</t>
  </si>
  <si>
    <t>APORTACIÓN INICIAL:   MONTO: $3,000,000.00   FECHA: 06/01/2015
OBSERVACIONES: SE PRESENTA INFORMACIÓN FINANCIERA DEL FICA 3 CON CORTE AL CUARTO TRIMESTRE DE 2017.</t>
  </si>
  <si>
    <t>APORTACIÓN INICIAL:   MONTO: $1,000,000.00   FECHA: 28/03/2007
OBSERVACIONES: ACTUALMENTE SE HA ALCANZADO LA META DE CAPITAL OBJETIVO POR LO QUE YA NO SE INVIERTE EN NUEVOS PROYECTOS Y SOLO SE REALIZA LA APORTACION DE RECURSOS PARA CUBRIR EL COSTO DEL PROCESO DE LITIGIO QUE SE SIGUE EN CONTRA DE DOS EMPRESAS QUE FUERON APOYADAS.</t>
  </si>
  <si>
    <t>APORTACIÓN INICIAL:   MONTO: $1,000,000.00   FECHA: 12/05/2010
OBSERVACIONES: SE PROCEDE A REGISTRAR LA INFORMACIÓN FINANCIERA PRELIMINAR DEL FICA ACTIVA CORRESPONDIENTE AL CIERRE DEL CUARTO TRIMESTRE DE 2017.</t>
  </si>
  <si>
    <t>APORTACIÓN INICIAL:   MONTO: $0.01   FECHA: 09/08/2011
OBSERVACIONES: EN CUMPLIMIENTO A LAS DISPOSICIONES NORMATIVAS, SE ENVÍA LA INFORMACIÓN CORRESPONDIENTE AL CUARTO DE 2017.</t>
  </si>
  <si>
    <t>FONDO DE INVERSION DE CAPITAL EN AGRONEGOCIOS INFRAESTRUCTURA</t>
  </si>
  <si>
    <t>APORTACIÓN INICIAL:   MONTO: $5,000,000.00   FECHA: 26/11/2012
OBSERVACIONES: SE PROCEDE AL REGISTRO DEL FICA INFRAESTRUCTURA CON INFORMACIÓN FINANCIERA PRELIMINAR AL CIERRE DEL CUARTO TRIMESTRE DE 2017.</t>
  </si>
  <si>
    <t>APORTACIÓN INICIAL:   MONTO: $83,306,886.59   FECHA: 27/11/2012
OBSERVACIONES: EL RUBRO DE EGRESOS ACUMULADOS ESTÁ INTEGRADO POR LOS GASTOS EFECTUADOS POR EL FIDEICOMISO, ASÍ COMO LOS APOYOS ENTREGADOS POR EL CASO FICREA DURANTE EL EJERCICIO.</t>
  </si>
  <si>
    <t>APORTACIÓN INICIAL:   MONTO: $1.00   FECHA: 19/10/2006
OBSERVACIONES: MEDIANTE OFICIO DEL 23/06/2016 BANOBRAS SOLICITÓ A BCO. SANTANDER(MÉXICO), S.A., PROVEER LO NECESARIO PARA QUE A LA BREVEDAD LIQUIDE EL SDO. INSOLUTO DEL ADEUDO VENCIDO DEL CRÉDITO NO.1002139-1; BCO. SANTANDER (MÉX), S.A., RESPONDIÓ EL 30/08/2016 QUE EL FIDEICOMISO LIQUIDADOR NO TIENE DINERO LÍQUIDO PARA PAGO DEL CRÉDITO Y QUE ALGUNOS DE LOS INMUEBLES EN EL HABER PATRIMONIAL SE ENCUENTRAN EN SITUACIONES IRREGULARES QUE NO PERMITEN SU VENTA, SITUACIÓN QUE REITERÓ MEDIANTE COMUNICADO DEL 18/07/2017. RESPECTO A LA INF. FIN., LOS INGS. POR INTES. QUE SE REPORTAN POR $168,538.33 SON UN REGISTRO CONTABLE QUE SE ORIGINA CON LOS DERECHOS DE COBRO DEL MANDATO, ESTO NO SIGNIFICA QUE EL MANDATO CUENTE CON RECURSOS LIQUIDOS, YA QUE LA DISPONIBILIDAD ES DE CERO PESOS. EL MANDATARIO NO REPORTÓ APORTACIÓN INICIAL (EN ESTOS CAMPOS SE REGISTRÓ LA CANTIDAD DE 1 PESO Y UNA FECHA PARA QUE EL SISTEMA PERMITA SEGUIR CAPTURANDO LA INF. DEBIDO A QUE EL PRESENTE ACTO JURÍDICO NO RECIBE APORTACIONES FEDERALES SE REPORTA SU PATRIMONIO TOTAL. AL 31/12/2017 EL PATRIMONIO TOTAL DEL MANDATO ES DE $6'293,148.36 Y SE COMPONE DE PATRIMONIO $5’000,000.0 MENOS APLICACIONES PATRIMONIALES $-1’675,422.71; REMANENTES DE EJERCICIOS ANTERIORES $2,800,032.74; Y REMANENTE DEL EJERCICIO $168,538.33</t>
  </si>
  <si>
    <t>APORTACIÓN INICIAL:   MONTO: $100.00   FECHA: 22/11/1991
OBSERVACIONES: EL PRESENTE ACTO JURÍDICO NO RECIBE APORTACIONES FEDERALES, DEBIDO A LO ANTERIOR SE REPORTA EL PATRIMONIO TOTAL. AL 31 DE DICIEMBFRE DE 2017 EL PATRIMONIO TOTAL DEL PRESENTE ACTO JURIDICO EN MONEDA NACIONAL ES DE: $510,126.58 Y ESTÁ COMPUESTO POR PATRIMONIO $254,733.59, REMANENTE DE EJERCICIOS ANTERIORES $279,279.78 Y RESULTADO DEL EJERCICIO EN CURSO $-23,886.79, POR SU PARTE EL ACTIVO SE COMPONE DE INVERSIONES EN VALORES $510,126.58. NOTA: LA APORTACIÓN INICIAL ES EN MONEDA EXTRANJERA (DÓLARES DE LOS ESTADOS UNIDOS).</t>
  </si>
  <si>
    <t>APORTACIÓN INICIAL:   MONTO: $216.23   FECHA: 18/02/1941
OBSERVACIONES: DEBIDO A QUE EL PRESENTE ACTO JURÍDICO NO RECIBE APORTACIONES FEDERALES SE REPORTA SU PATRIMONIO TOTAL. SU PATRIMONIO TOTAL AL 31 DE DICIEMBRE DE 2017 ES DE $11,712,986.96 Y SE COMPONE POR PATRIMONIO $7,830,688.54 MÁS REMANENTES DE EJERCICIOS ANTERIORES $3,613,405.72 MÁS RESULTADO DEL EJERCICIO EN CURSO $268,892.70. EL ACTIVO A SU VEZ SE COMPONE POR INVERSIONES EN VALORES $4,140,664.02 ASÍ COMO INMUEBLES POR $7,572,322.94.</t>
  </si>
  <si>
    <t>APORTACIÓN INICIAL:   MONTO: $3,531,961,424.37   FECHA: 01/06/2008
OBSERVACIONES: LA DISPONIBILIDAD AL 31 DE DICIEMBRE DE 2017 CONFORME A LOS ESTADOS DE CUENTA DE LA TESOFE ASCIENDE A: CUENTA EN MONEDA NACIONAL $18’836,795.09 Y CUENTA EN DÓLARES $8’252,424.75. PARA ESTE TRIMESTRE EL FIDUCIARIO NO PRESENTÓ LA NOTA ACLARATORIA SOBRE EL RUBRO “RENDIMIENTOS FINANCIEROS” DEL REPORTE DEL REGISTRO DE INFORMACIÓN TRIMESTRAL.</t>
  </si>
  <si>
    <t>APORTACIÓN INICIAL:   MONTO: $500,000.00   FECHA: 01/10/2002
OBSERVACIONES: CIFRAS ACTUALIZADAS AL 31 DE DICIEMBRE DE 2017 Y DICHA INFORMACION SE ENCUENTRA EN LA PAGINA DEL COLEGIO DE POSTGRADUADOS. EXISTE DIFERENCIA ENTRE EL ESTADO FINANCIERO DE HSBC Y EL SALDO DE LOS MOVIMIENTOS BANCARIOS AL 31 DE DICIEMBRE DE 2017 POR $5,369.93, POR LO QUE SE SOLICITO ACLARACIÓN AL BANCO.</t>
  </si>
  <si>
    <t>SUBSECRETARÍA DE TRANSPORTE</t>
  </si>
  <si>
    <t>FONDO NACIONAL DE SEGURIDAD PARA CRUCES VIALES FERROVIARIOS</t>
  </si>
  <si>
    <t>QUE EL FIDUCIARIO CON CARGO AL PATRIMONIO FIDEICOMITIDO Y PREVIA INSTRUCCIÓN DEL COMITÉ TÉCNICO: I) ENTREGUE LOS APOYOS PARA EL FINANCIAMIENTO DE LA CONSTRUCCIÓN, MANTENIMIENTO Y OPERACIÓN DE LA SEÑALIZACIÓN, LOS SISTEMAS DE ALERTA Y DE OBSTRUCCIÓN DE TRÁFICO AUTOMOTOR Y PEATONAL, CUANDO EL TRÁNSITO SE REALICE AL INTERIOR DE ZONAS URBANAS O CENTROS DE POBLACIÓN, INCLUYENDO LA ELABORACIÓN DE PROYECTOS EJECUTIVOS, Y II) PAGUE LAS CONTRATACIONES NECESARIAS PARA LA ELABORACIÓN DE ESTUDIOS Y PROYECTOS QUE PERMITAN IDENTIFICAR LOS CRUZAMIENTOS SUSCEPTIBLES PARA MEJORAR LA EFICIENCIA Y SEGURIDAD EN LA OPERACIÓN DEL SERVICIO PÚBLICO DE TRANSPORTE FERROVIARIO;… PARA DAR CUMPLIMIENTO A LOS FINES, LA SCT LLEVARÁ A CABO LOS PROCEDIMIENTOS DE CONTRATACIÓN REGULADOS POR LA LAASSP Y POR LA LOPSRM, ASÍ COMO EN SUS RESPECTIVOS REGLAMENTOS. LA SUSCRIPCIÓN DE LOS CONTRATOS CORRESPONDERÁ INVARIABLEMENTE AL FIDUCIARIO EN TÉRMINOS DEL REGLAMENTO DE LA LAASSP Y DEL REGLAMENTO DE LA LOPSRM.</t>
  </si>
  <si>
    <t>APORTACIÓN INICIAL:   MONTO: $20,000,000.00   FECHA: 29/12/2017
OBSERVACIONES: EL FIDEICOMISO FONDO NACIONAL DE SEGURIDAD PARA CRUCES VIALES FERROVIARIOS, FUE CONSTITUIDO EL 18 DE DICIEMBRE DE 2017.</t>
  </si>
  <si>
    <t>APORTACIÓN INICIAL:   MONTO: $1.00   FECHA: 01/06/2006
OBSERVACIONES: CON OF.5.1.-2359 DEL 2/OCT/2014, SE SOLICITÓ A FNM INFORME SOBRE EL PROCESO DE EXTINCIÓN DEL FID. BENJAMÍN HILL, CON OF.DL/266/2014 DEL 1/DIC/2014 FNM INDICA QUE SE LLEVÓ A CABO UN CENSO DE LOS INMUEBLES, Y SE RECABARON DOCUMENTOS COMO: COPIA DE CONTRATOS, CONVENIOS, ESCRITURAS, ENTRE OTROS, INF. QUE FUE REMITIDA A BANOBRAS PARA SU COTEJO Y COMPLEMENTO PARA DETERMINAR EL PATRIMONIO FIDEICOMITIDO Y LA SITUACIÓN JURIDICA DEL FID. PARA CONTINUAR CON EL TRÁMITE DE EXTINCIÓN; ASIMISMO, FNML CON OF.DL/DGAIEP/044/2017 DEL 15/02/2017 INFORMA QUE ESTÁ PENDIENTE DE FORMALIZAR LA TRANSMISIÓN DE 134 INMUEBLES AFECTOS EL PATRIMONIO DEL FID., UNA VEZ QUE SE CONCLUYA EL PROCESO SE SUSCRIBIRÁ EL CONV. DE EXTINCIÓN.</t>
  </si>
  <si>
    <t>COORDINACIÓN GENERAL DE PUERTOS Y MARINA MERCANTE</t>
  </si>
  <si>
    <t>FIDEICOMISO FONDO PARA EL FORTALECIMIENTO A LA INFRAESTRUCTURA PORTUARIA</t>
  </si>
  <si>
    <t>APOYAR EL DESARROLLO DE LA INFRAESTRUCTURA PORTUARIA, PARA LO CUAL, EL FIDUCIARIO PREVIA INSTRUCCIÓN DEL COMITÉ TÉCNICO: I) PAGARÁ LAS OBRAS Y SERVICIOS A CARGO DE LA SCT EN TÉRMINOS DEL PÁRRAFO SIGUIENTE, Y II) OTORGARÁ APOYOS A LAS ADMINISTRACIONES PORTUARIAS INTEGRALES CONSTITUIDAS COMO ENTIDAD PARAESTATAL. PARA DAR CUMPLIMIENTO A LOS FINES DEL FIDEICOMISO, LA SCT LLEVARÁ A CABO LOS PROCEDIMIENTOS DE CONTRATACIÓN REGULADOS POR LA LEY DE ADQUISICIONES, ARRENDAMIENTOS Y SERVICIOS DEL SECTOR PÚBLICO -LAASSP- Y POR LA LEY DE OBRAS PÚBLICAS Y SERVICIOS RELACIONADOS CON LAS MISMAS -LOPSRM-, ASÍ COMO EN SUS RESPECTIVOS REGLAMENTOS. EN ESTE SUPUESTO, LA SUSCRIPCIÓN DE LOS CONTRATOS CORRESPONDERÁ INVARIABLEMENTE AL FIDUCIARIO EN TÉRMINOS DEL REGLAMENTO DE LA LAASSP Y DEL REGLAMENTO DE LA LOPSRM.</t>
  </si>
  <si>
    <t>APORTACIÓN INICIAL:   MONTO: $2,366,304,825.00   FECHA: 27/12/2017
OBSERVACIONES: EL FIDEICOMISO FONDO PARA EL FORTALECIMIENTO A LA INFRAESTUCTURA PORTUARIA, FUE CONSTITUIDO EL 5 DE DICIEMBRE DE 2017.</t>
  </si>
  <si>
    <t>APORTACIÓN INICIAL:   MONTO: $30,843,795.44   FECHA: 28/09/2007
OBSERVACIONES: INFORMACIÓN AL 31 DE DICIEMBRE DE 2017, REMITIDA POR CAPUFE.</t>
  </si>
  <si>
    <t>APORTACIÓN INICIAL:   MONTO: $50,000.00   FECHA: 19/12/1997
OBSERVACIONES: LA DISPONIBILIDAD CORRESPONDE AL PATRIMONIO. SE PAGÓ EN TIEMPO Y FORMA LA PENSIÓN DE 27,168 JUBILADOS MENSUALES EN PROMEDIO. SE CUMPLE CON EL INDICADOR AL 100%.</t>
  </si>
  <si>
    <t>APORTACIÓN INICIAL:   MONTO: $1.00   FECHA: 27/07/1972
OBSERVACIONES: LA DISP. CORRESPONDE AL PATRIMONIO CON CIFRAS AL 31 DE DICIEMBRE DE 2017, SE CAPTURÓ UN PESO EN APORTACIÓN INICIAL, EN VIRTUD DE QUE EL SISTEMA NO PERMITE CONTINUAR CON LA CAPTURA SI NO EXISTEN DATOS EN DICHO CAMPO.</t>
  </si>
  <si>
    <t>APORTACIÓN INICIAL:   MONTO: $35,000,000.00   FECHA: 24/12/2009
OBSERVACIONES: LA DISPONIBILIDAD CORRESPONDE AL PATRIMONIO DEL MANDATO AL 31 DE DICIEMBRE DE 2017, EN LOS ESTUDIOS DE MECÁNICA DE SUELOS Y SONDEOS DE PERFORACIÓN SE TIENE UN AVANCE FINANCIERO DEL 100%.</t>
  </si>
  <si>
    <t>APORTACIÓN INICIAL:   MONTO: $32,978,793.00   FECHA: 18/12/2001
OBSERVACIONES: EXISTE UNA DIFERENCIA DE $6,977.29 ENTRE EL SALDO NETO DEL PERIODO A INFORMAR CON LOS ESTADOS FINANCIERO DE BANCA AFIRME AL 30 DE JUNIO DE 2017, Y SE CORRIGE CON LOS ESTADOS FINANCIEROS DE BANCA AFIRME AL 13 DE JULIO 2017. YA SE CORRIGIÓ LA DIFERENCIA COMO LO MUESTRAN LOS ESTADOS FINANCIEROS DEL MES DE JULIO 2017</t>
  </si>
  <si>
    <t>APORTACIÓN INICIAL:   MONTO: $34,000,000.00   FECHA: 14/12/1990
OBSERVACIONES: NOTA 1: ES IMPORTANTE MENCIONAR DE QUE ADEMAS DE LA ÚLTIMA AUDITORIA REALIZADA POR EL ÓRGANO INTERNO DE CONTROL EN LA SEP, EL FIDUCIARIO ESTA OBLIGADO A CONTRATAR UN AUDITOR EXTERNO EL CUAL AL DÍA DE HOY ES LA EMPRESA ERNEST AND YOUNG GLOBAL LIMITED, EL CUAL AUDITA LAS CUENTAS CONTABLES DEL PORTAFOLIO FORTE, ASÍ COMO SUS PROCESOS CONTABLES E INDIVIDUALIZACIÓN DE CUENTA Y CUMPLIMIENTO DE LA POLÍTICA DE INVERSIÓN, GENERANDO UN INFORME ANUAL Y TRIMESTRAL. NOTA 2: DERIVADO DE QUE EL FORTE CUENTA CON APORTACIONES TRIPARTITAS, NO ES POSIBLE REPORTAR EXCLUSIVAMENTE LOS RECURSOS FEDERALES EN EL RUBRO DE INGRESOS ACUMULADOS. ASIMISMO, INFORMO QUE EL SALDO INICIAL CONSIDERANDO ÚNICAMENTE EL RECURSO FISCAL DEL PERIODO QUE SE REPORTA ES EQUIVALENTE A $966,481,562.93 Y AL TERMINO DEL PERIODO ES POR $1,039,835,675.13. SE PRECISA QUE LA SUBCUENTA 24-2 (INCLUIDA EN LA CIFRA ANTES MENCIONADA) CONTIENE RECURSO FEDERAL Y DE LOS TRABAJADORES.</t>
  </si>
  <si>
    <t>APORTACIÓN INICIAL:   MONTO: $72,000,000.00   FECHA: 15/11/1994
OBSERVACIONES: EL IMPORTE DE LOS RENDIMIENTOS FINANCIEROS CORRESPONDE A: -INTERESES GENERADOS EN DICIEMBRE DE 2016, DEBIDO A QUE EL FIDUCIARIO PROPORCIONÓ SU ESTADO DE CUENTA POSTERIOR A LA FECHA DE PRESENTACIÓN DEL INFORME DEL 4° TRIMESTRE DE 2016, POR IMPORTE DE $946.16. -INTERESES GENERADOS DE ENERO A DICIEMBRE DE 2017 POR LA INVERSIÓN DE LOS RECURSOS DE SU PATRIMONIO, POR IMPORTE DE $65,574,472.25.</t>
  </si>
  <si>
    <t>APORTACIÓN INICIAL:   MONTO: $9,954,618.77   FECHA: 27/07/1994
OBSERVACIONES: PARA EL ULTIMO TRIMESTRE DEL EJERCICIO 2017 SE TIENE PREVISTO APOYAR ACCIONES DEL CONVENIO DE COLABORACION PARA EL APOYO A INVESTIGACIONES EN MATERIA DE SALUD</t>
  </si>
  <si>
    <t>APORTACIÓN INICIAL:   MONTO: $25,000,000.00   FECHA: 30/09/1998
OBSERVACIONES: -LOS RENDIMIENTOS FINANCIEROS POR $3,128,519.46 SE REFLEJAN EN EL ESTADO DE ACTIVIDADES EN EL RUBRO DE INGRESOS POR INTERESES. -EL MONTO DE GASTOS DE APOYO Y OPERACION POR $615,353.85 CORRESPONDEN A LOS HONORARIOS FIDUCIARIOS Y COMISIONES BANCARIAS PAGADAS POR $530,477.43 Y $84,876.42 DE IMPUESTOS Y DERECHOS REFLEJADOS EN EL ESTADO DE ACTIVIDADES. -LOS ENTEROS A LA TESOFE POR $31,567,924.00 CORRESPONDEN A RETENCIONES POR IVA E ISR -LOS EGRESOS ACUMULADOS EN EL PERIODO POR $ 383,796,174.70 CORRESPONDEN A LOS GASTOS POR PROGRAMAS.</t>
  </si>
  <si>
    <t>APORTACIÓN INICIAL:   MONTO: $1,500,000.00   FECHA: 25/06/1992
OBSERVACIONES: LA INFORMACIÓN REPORTADA SE OBTUVO DE LOS ESTADOS DE CUENTA DE BANCOS E INVERSIONES Y DE LA BALANZA DE COMPROBACIÓN DE LA CONTABILIDAD DEL FIDEICOMISO SEP/DGETI/FCE AL 30 DE SEPTIEMBRE DE 2017.</t>
  </si>
  <si>
    <t>APORTACIÓN INICIAL:   MONTO: $360,000,000.00   FECHA: 13/06/2008
OBSERVACIONES: AL CUARTO TRIMESTRE DE 2017 SE PRESENTAN ESTADOS FINANCIEROS EN CEROS AL 30 DE JUNIO DE 2015, EN ALCANCE AL OFICIO SD/219/17, ASIMISMO SE ADJUNTA EL CONVENIO DE EXTINCIÓN, POR TAL MOTIVO SE SOLICITA LA BAJA DEL FIDEICOMISO, YA QUE CUMPLE CON LOS REQUISITOS ESTABLECIDOS EN EL ARTÍCULO 221 DE LA LFPRH.</t>
  </si>
  <si>
    <t>APORTACIÓN INICIAL:   MONTO: $10,000,000.00   FECHA: 12/10/2009
OBSERVACIONES: PARA EL CUARTO TRIMESTRE, AUNADO A AL OFICIO SD/221/17 DE FECHA 06 DE ABRIL DE 2017, DONDE SOLICITO INFORMACIÓN AL ESTADO, CON LA FINALIDAD DE QUE REMITAN LA DOCUMENTACIÓN QUE SEÑALA EL ARTÍCULO 221 DEL REGLAMENTO A LA LEY DE PRESUPUESTO Y RESPONSABILIDAD HACENDARIA, SE ENVIÓ EL OFICIO SD/102/2017 DE FECHA 24 DE AGOSTO DE 2017 EN ALCANCE AL ANTERIOR, SIN QUE HASTA EL MOMENTO SE TENGA RESPUESTA.</t>
  </si>
  <si>
    <t>APORTACIÓN INICIAL:   MONTO: $10,000,000.00   FECHA: 13/10/2009
OBSERVACIONES: PARA EL CUARTO TRIMESTRE SE INFORMA QUE LA CUENTA DEL FIDEICOMISO PRESENTA UN SALDO EN "CEROS", PARA DAR CUMPLIMIENTO AL PRIMER INFORME TRIMESTRAL DE 2017, SE ANEXA AL PRESENTE INFORME ESTADO DE CUENTA AL 30 DE SEPTIEMBRE DE 2015,ASÍ COMO OFICIO DEL BANCO SANTANDER DONDE INFORMA LA CANCELACIÓN DE LA SUBCUENTA Y CONVENIO DE EXTINCIÓN, POR LO CUAL CON FUNDAMENTO EN EL ARTICULO 221 DEL REGLAMENTO A LA LEY DE PRESUPUESTO Y REPONSABILIDAD HACENDARIA,SE SOLICITA LA BAJA DEL FIDEICOMISO. RESPECTO DE LA OBSERVACIÓN REALIZADA POR SEP, ESTAMOS EN ESPERA DE QUE EL ESTADO NOS PROPORCIONE EL DOCUMENTO PARA ACLARAR EL NUMERO DE LA SUBCUENTA.</t>
  </si>
  <si>
    <t>APORTACIÓN INICIAL:   MONTO: $100,000,000.00   FECHA: 27/11/2009
OBSERVACIONES: PARA EL CUARTO TRIMESTRE, SE INFORMA QUE LA CUENTA DEL FIDEICOMISO PRESENTA UN SALDO EN "CEROS", ASI MISMO SE ANEXA CONVENIO DE EXTINCION Y OFICIO MEDIANTE EL CUAL EL ESTADO REMITA EL CONVENIO DE EXTINCION. CON FUNDAMENTO EN EL ARTICULO 221 RLFPRH Y POR LO ANTES EXPUESTO SE SOLICITA LA BAJA DE LA CLAVE DEL SISTEMA DE CONTROL Y TRANSPARENCIA DE FIDEICOMISO DE LA SHCP TODA VEZ QUE EL OBJETO PARA EL CUAL FUE CREADO EL FIDEICOMISO FUE CUMPLIDO.</t>
  </si>
  <si>
    <t>APORTACIÓN INICIAL:   MONTO: $29,250,000.00   FECHA: 28/05/2004
OBSERVACIONES: FIDEICOMISO EN PROCESO DE EXTINCIÓN.</t>
  </si>
  <si>
    <t>APORTACIÓN INICIAL:   MONTO: $325,113,182.43   FECHA: 31/05/2010
OBSERVACIONES: EL IMPORTE DE LOS RENDIMIENTOS FINANCIEROS REPORTADOS CORRESPONDE A: -INTERESES GENERADOS EN DICIEMBRE DE 2016, DEBIDO A QUE EL FIDUCIARIO PROPORCIONÓ SU ESTADO DE CUENTA POSTERIOR A LA FECHA DE PRESENTACIÓN DEL 4° TRIMESTRE DE 2016, POR IMPORTE DE $227.77 -INTERESES GENERADOS DE ENERO A DICIEMBRE DE 2017 POR LA INVERSIÓN DE LOS RECURSOS DE SU PATRIMONIO, POR IMPORTE DE $2,380,438.67.</t>
  </si>
  <si>
    <t>APORTACIÓN INICIAL:   MONTO: $202,258,000.00   FECHA: 13/07/1990
OBSERVACIONES: FIDEICOMISO DE PRESTACIONES LABORALES EXPUESTO A LAS FLUCTUACIONES DE LOS MERCADOS FINANCIEROS. EL IMPORTE DE LA APORTACIÓN INICIAL POR $202,258,000.00 ESTA EXPRESADA EN VIEJOS PESOS DEL 13 DE JULIO DE 1990. LA APORTACIÓN REALIZADA AL FIDEICOMISO DE PRIMAS DE ANTIGUEDAD DURANTE EL 2DO TRIMESTRE, TIENE COMO FIN EL INCREMENTAR EL MONTO ANUAL PARA HACER FRENTE A LAS OBLIGACIONES LABORALES CON BASE A LA VALUACIÓN ACTUARIAL. LA PRESENTE INFORMACIÓN CORRESPONDE AL FIDEICOMISO DE PENSIONES POR EL PERIODO DEL 4TO. TRIMESTRE DE 2017.</t>
  </si>
  <si>
    <t>APORTACIÓN INICIAL:   MONTO: $40,137,699.09   FECHA: 18/02/1985
OBSERVACIONES: CIFRAS CONFORME AL ESTADO DE CUENTA DE LA FIDUCIARIA (CI BANCO) EL IMPORTE DE LA APORTACIÓN INICIAL POR $40,137,699.09 ESTA EXPRESADA EN VIEJOS PESOS DEL 18 DE FEBRERO DE 1985. LA APORTACIÓN REALIZADA AL FIDEICOMISO DE PENSIONES Y JUBILACIONES DURANTE EL 2DO TRIMESTRE TIENE COMO FIN EL INCREMENTAR EL MONTO ANUAL PARA HACER FRENTE A LAS OBLIGACIONES LABORALES CON BASE A LA VALUACIÓN ACTUARIAL. LA PRESENTE INFORMACIÓN CORRESPONDIENTE AL FIDEICOMISO DE PENSIONES POR EL PERIODO DEL 4TO. TRIMESTRE 2017.</t>
  </si>
  <si>
    <t>APORTACIÓN INICIAL:   MONTO: $20,000,000.00   FECHA: 28/08/1996
OBSERVACIONES: LAS CIFRAS PROPORCIONADAS POR EL FIDUCIARIO SAE SON AL 31 DE DICIEMBRE DE 2017. EL % DE PARTICIPACIÓN DEL PODER EJECUTIVO ES DE 12.45, SIN EMBARGO EN SISTEMA NO PERMITE DECIMALES; EXISTE UNA DIFERENCIA ENTRE EL SALDO NETO DEL PERIODO A INFORMAR Y EL BALANCE GENERAL POR UN MONTO DE $20,459.93, CORRESPONDIENTE AL RUBRO DE CUENTAS POR PAGAR, POR CONCEPTO DE RETENCIONES DE PRESTACIÓN DE SERVICIOS PROFESIONALES, SEGÚN NOTA 6 DE LOS ESTADOS FINANCIEROS, LAS CUALES FUERON PROVISIONADAS PERO NO PAGADAS.</t>
  </si>
  <si>
    <t>APORTACIÓN INICIAL:   MONTO: $10,000,000.00   FECHA: 27/04/1995
OBSERVACIONES: CON FECHA 15 DE MARZO DE 2007, SE SUSCRIBIÓ EL CONTRATO DE SUSTITUCIÓN FIDUCIARIA, PASANDO EL SAE A SER EL FIDUCIARIO SUSTITUTO. EL FIDUCIARIO SAE REPORTA LA INFORMACIÓN FINANCIERA AL 31-12-2017 QUE SE ADJUNTA AL PRESENTE. EN EL OFICIO IV­-410/0911/2017, SE ESTIPULA QUE SE ESTABLECERÁ UNA NUEVA ESTRATEGIA JURÍDICA QUE ACELERE EL PROCESO DE EXTINCIÓN, A EFECTO DE QUE SE MANIFIESTE QUE LOS DERECHOS DE CRÉDITO DEL FIDEICOMISO PROCHIAPAS (EXTINTO) QUE FUERON SUBROGADOS A FONDO 95, ÚNICAMENTE EL SAE FIRME LAS ESCRITURAS DE LIBERACIÓN DE HIPOTECAS EN SU CALIDAD DE FIDUCIARIO SUSTITUTO LIQUIDADOR. EL SALDO NETO DEL PERIODO A INFORMAR DIFIERE DEL BALANCE GENERAL POR UN MONTO DE $52,255.38, QUE CORRESPONDE AL RUBRO DE OTRAS CUENTAS POR PAGAR DERIVADA DE LAS RETENCIONES PROVISIONADA NO PAGADAS, SEGÚN NOTA NO. 7 DE LOS ESTADOS FINANCIEROS.</t>
  </si>
  <si>
    <t>APORTACIÓN INICIAL:   MONTO: $160,600.00   FECHA: 01/03/1990
OBSERVACIONES: EL MONTO DE SALDO FINAL DEL EJERCICIO FISCAL ANTERIOR ES DE DICIEMBRE 2016, LAS APORTACIONES DEL ORGANISMO Y TRABAJADORES CORRESPONDEN A LA 2A QNA DE JULIO 2016 A LA 1A QNA DE JULIO 2017. Y LOS RENDIMIENTOS CORRESPONDEN AL EJERCICIO 2017, ASI COMO LOS EGRESOS REPORTADOS CORRESPONDEN A LA PRIMA DE SEGURO DEL MES DE JULIO 2016 A JULIO 2017 Y EL PAGO DE FONAC DEL CICLO 2016-2017. SE HACE DE CONOCIMIENTO QUE EXISTE UNA DIFERENCIA DE MENOS CON EL ESTADO DE DE CUENTA BANCARIO POR $231,551.60, QUE NO HA SIDO ACLARADA POR EL BANCO A LA FECHA, YA QUE ES DE SU COMPETENCIA EL REALIZAR DICHA ACLARACION.</t>
  </si>
  <si>
    <t>APORTACIÓN INICIAL:   MONTO: $93,927,144.00   FECHA: 09/06/1994
OBSERVACIONES: SE ENVÍAN ESTADOS FINANCIEROS AL 31 DE DICIEMBRE DE 2017, Y EN EL REPORTE SE COLOCÓ COMO OTROS EGRESOS EL MONTO DE $63,197,693.46, CORRESPONDIENTE A UNA DEPURACIÓN CONTABLE EFECTUADA POR EL FIFONAFE, SE ADJUNTA LA JUSTIFICACIÓN PROPORCIONADA POR LA UNIDAD RESPONSABLE</t>
  </si>
  <si>
    <t>APORTACIÓN INICIAL:   MONTO: $999,996.00   FECHA: 27/12/2001
OBSERVACIONES: SE REPORTA INFORMACIÓN FINANCIERA AL 31 DE DICIEMBRE DE 2017</t>
  </si>
  <si>
    <t>APORTACIÓN INICIAL:   MONTO: $750,000.00   FECHA: 27/12/2001
OBSERVACIONES: BANOBRAS YA NO EMITIÓ INFORMES DE ESTE FIDEICOMISO CORRESPONDIENTES AL CUATRO TRIMESTRE DE 2017, EN VIRTUD DE QUE ESTE FIDEICOMISO YA ESTÁ EXTINTO.</t>
  </si>
  <si>
    <t>APORTACIÓN INICIAL:   MONTO: $1,050,000.00   FECHA: 27/12/2001
OBSERVACIONES: BANOBRAS YA NO EMITIÓ INFORMES DE ESTE FIDEICOMISO CORRESPONDIENTES AL CUARTO TRIMESTRE DEL 2017, EN VIRTUD DE QUE ESTE FIDEICOMISO YA ESTA EXTINTO.</t>
  </si>
  <si>
    <t>APORTACIÓN INICIAL:   MONTO: $500,000.00   FECHA: 27/12/2001
OBSERVACIONES: SE REPORTA LA INFORMACIÓN CON FECHA DE 31 DE DICIEMBRE DE 2017, CORRESPONDIENTE AL CUARTO TRIMESTRE DEL 2017.</t>
  </si>
  <si>
    <t>APORTACIÓN INICIAL:   MONTO: $1,000.00   FECHA: 14/08/2015
OBSERVACIONES: SE INCLUYÓ EN EL RUBRO DE EGRESOS ACUMULADOS EN EL PERIODO QUE SE REPORTA LAS ENTREGAS PATRIMONIALES POR UN MONTO DE $2'081,385,674.12, Y HONORARIOS POR UN MONTO DE $878,748.59 SE ADJUNTAN ESTADOS FINANCIEROS EMITIDOS POR BANSEFI AL 31 DE DICIEMBRE DE 2017. CABE MENCIONAR, QUE EXISTE UNA DIFERENCIA ENTRE EL SALDO DEL PERIODO A INFORMAR Y EL ESTADO DE POSICIÓN FINANCIERA POR UN MONTO DE $30,318,547.49, QUE SE INTEGRA DE LA CAPITALIZACIÓN DE INTERESES REALIZADA EL 02-01-2017 POR UN MONTO DE $30,310,847.56 + $7,699.93 DEVOLUCIÓN REALIZADA QUE EN BALANCE ESTÁ REFLEJADA PERO EN FLUJO (EDO DE CUENTA TESOFE) AÚN NO APARECE.SE REPORTÓ EN BASE AL FLUJO (EDO DE CUENTA DE TESOFE).</t>
  </si>
  <si>
    <t>APORTACIÓN INICIAL:   MONTO: $1,344,154.79   FECHA: 31/10/1996
OBSERVACIONES: ESTOS RECURSOS CONSTITUYEN POR LEY AGRARIA EL CAPITAL DE TRABAJO PARA REGULARIZAR LOS TERRENOS NACIONALES Y LAS COLONIAS AGRICOLAS Y GANADERAS EN EL TERRITORIO NACIONAL.SE ANEXAN LOS ESTADOS FINANCIEROS AUTORIZADOS POR EL COMITE DE ADMINISTRACION DE FONORDE CON CIFRAS AL 31 DE DICIEMBRE DE 2017. SE REPORTA EN BASE A FLUJO DE EFECTIVO.</t>
  </si>
  <si>
    <t>APORTACIÓN INICIAL:   MONTO: $1,000,000.00   FECHA: 27/12/2012
OBSERVACIONES: LA CONVOCATORIA TUVO COMO OBJETIVO MEJORAR EL TRANSPORTE PÚBLICO MEDIANTE AUTOBUSESE NO ARTICULADOS, AUTOBUSES ARTICULADOS, Y/O AUTOBUSES DE ALTA CAPACIDAD (BRT) QUE CUMPLAN CON LA NORMATIVIDAD EQUIVALENTE A EPA 2010/EURO VI O SUPERIOR, Y CUYOS MOTORES PODRÁN OPERAR CON GAS NATURAL, DIESEL O SE TRATEN DE MOTORES CON SISTEMAS HIBRIDOS (ELECTRICOS-DIESEL O ELECTRICOS- GAS NATURAL). EL TOTAL DE PROYECTOS BENEFICIADOS FUE DE SIETE AÚN RESTA HACER APORTACIONES POR 57.6 MILLONES DE PESOS.</t>
  </si>
  <si>
    <t>APORTACIÓN INICIAL:   MONTO: $1,000,000.00   FECHA: 26/11/1992
OBSERVACIONES: LOS RECURSOS DEL FIDEICOMISO SE FISCALIZAN A TRAVÉS DE LA SECRETARÍA DE LA FUNCIÓN PÚBLICA (SFP), LA ÚLTIMA REVISIÓN SE LLEVÓ A CABO A TRAVÉS DEL DESPACHO EXTERNO LEBRIJA ÁLVAREZ, DESIGNADO POR LA SFP, PARA EL EJERCICIO 2016.</t>
  </si>
  <si>
    <t>G00</t>
  </si>
  <si>
    <t>AGENCIA NACIONAL DE SEGURIDAD INDUSTRIAL Y DE PROTECCIÓN AL MEDIO AMBIENTE DEL SECTOR HIDROCARBUROS</t>
  </si>
  <si>
    <t>201716G0001597</t>
  </si>
  <si>
    <t>CONTRATO DE FIDEICOMISO PÚBLICO DE ADMINSITRACIÓN Y PAGO</t>
  </si>
  <si>
    <t>QUE EL FIDUCIARIO RECIBA LOS RECURSOS CORRESPONDIENTES A LOS INGRESOS PROPIOS EXCEDENTES GENERADOS POR LA ASEA DURANTE EL RESPECTIVO EJERCICIO FISCAL, HASTA POR EL LIMITE ESTABLECIDO EN DICHAS DISPOSICIONES, PARA DESTINARLOS EN POSTERIORES EJERCICIOS FISCALES A CUBRIR LOS GASTOS NECESARIOS PARA CUMPLIR CON LAS FUNCIONES DE LA ASEA CONFORME AL PRESUPUESTO AUTORIZADO, RESPETANDO LOS PRINCIPIOS A QUE HACE REFERENCIA EL ARTÍCULO 134 DE LA CONSTITUCIÓN.</t>
  </si>
  <si>
    <t>APORTACIÓN INICIAL:   MONTO: $1,000,000.00   FECHA: 25/10/2017
OBSERVACIONES: CON FECHA 31 DE OCTUBRE DE 2017 SE REALIZÓ LA APORTACIÓN INICIAL POR LA CANTIDAD DE $1,000,000.00 Y CON FECHA 8 DE ENERO 2018, SE APORTO AL FIDEICOMISO LA CANTIDAD DE $4,000,000.00 POR CONCEPTO DE REMANENTE DE LOS INGRESOS EXCEDENTES DEL EJERCICIO 2017, MISMOS QUE SE QUEDARÓN APLICADOS PRESUPUESTALMENTE EN EJERCICIO 2017, CONSIDERADOS EN EL BANCO NACIONAL DEL EJERCITO, FUERZA AEREA Y ARMADA, S.N.C. EN EL MES ENERO DE 2018, POR LO TANTO NO APARECE EN EL ESTADO DE ACTIVIDADES DEL 2 DE OCTUBRE AL 31 DE DICIEMBRE DE 2017.</t>
  </si>
  <si>
    <t>APORTACIÓN INICIAL:   MONTO: $2,086,674.36   FECHA: 13/07/2012
OBSERVACIONES: EL PATRIMONIO TOTAL DEL FONDO ES DE $27'872,888.32 PESOS, DE LOS CUALES: A) $25'816,446.30 SON ADQUISICIONES DE EQUIPO CIENTÍFICO Y TECNOLÓGICO; B) $1'006,743.23 QUE CORRESPONDE A LA DISPONIBILIDAD( EL SALDO QUE TIENE LA CUENTA DEL FONDO DE INVESTIGACIÓN DEL INSTITUTO MEXICANO DE TECNOLOGÍA DEL AGUA; C) 1'286,130.44 QUE CORRESPONDE A SIETE PROYECTOS ESPECÍFICOS DEL FIDEICOMISO Y PASIVO CIRCULANTE POR $236,431.57.</t>
  </si>
  <si>
    <t>APORTACIÓN INICIAL:   MONTO: $400.00   FECHA: 18/05/1993
OBSERVACIONES: 1) SE CUENTA CON ESTADOS FINANCIEROS DICTAMINADOS POR LA FIRMA EXTERNA DESPACHO LABARTHE &amp; ASOCIADOS, S.C. AL 31 DE DICIEMBRE DE 2016. 2) EL SALDO POR $97,345,319.26 AL 31 DE DICIEMBRE DE 2017 SE ENCUENTRA COMPROMETIDO.</t>
  </si>
  <si>
    <t>APORTACIÓN INICIAL:   MONTO: $31,860,000.00   FECHA: 25/05/2006
OBSERVACIONES: NO HAY OBSERVACIONES PARA ESTE TRIMESTRE.</t>
  </si>
  <si>
    <t>APORTACIÓN INICIAL:   MONTO: $15,353,864.00   FECHA: 28/11/1994
OBSERVACIONES: EL PAGO DE AUDITORÍAS EXTERNAS ESTÁN CONSIDERADAS EN EL INCISO III "EGRESOS" DENTRO DEL RUBRO "PARA LA OPERACIÓN".</t>
  </si>
  <si>
    <t>APORTACIÓN INICIAL:   MONTO: $3,276,000.00   FECHA: 07/03/1994
OBSERVACIONES: CON BASE EN LOS RESULTADOS DE LA AUDITORIA NO. 41-GB DENOMINADA "FIGURAS ANALOGAS" QUE LA AUDITORIA SUPERIOR DE LA FEDERACIÓN (ASF) PRACTICÓ A LA SEMARNAT CON RESPECTO A LA CLAVE 700016EOO105 PARA EL EJERCICIO FISCAL 2016, Y EN ATENCIÓN A SU RECOMENDACIÓN NUM 16-0-16100-02-0041-01-002 DE LA MISMA, SE LLEVARON A CABO MODIFICACIONES A LOS RUBROS: SALDO AL CIERRE DEL EJERCICIO FISCAL 2015 SALDO AL CIERRE DEL EJERCICIO FISCAL 2016 CUYOS RESULTADOS PRESENTABAN ANTERIORMENTE SALDOS NEGATIVOS POR $5,977,499 Y $11,850,766, RESPECTIVAMENTE. DURANTE EL CUARTO TRIMESTRE 2017 SE LLEVARON A CABO LAS TRANSFERENCIAS ENTRE RECURSOS PARA CANCELAR LOS SALDOS NEGATIVOS EN EJERCICIOS ANTERIORES. POR LO QUE EL RESULTADO DE LOS EJERCICIOS 2015, 2016, Y 2017 CORRESPONDIENTES AÑ INFORME DEL CUARTO TRIMESTRE 2017 SE PRESENTAN EN CEROS, EN CUMPLIMIENTO A LAS OBSERVACIONES Y RECOMENDACIONES DE LA ASF.</t>
  </si>
  <si>
    <t>APORTACIÓN INICIAL:   MONTO: $91,452.22   FECHA: 01/08/2017
OBSERVACIONES: EL FONDO DE AHORRO CAPITALIZABLE DE LOS TRABAJADORES OPERATIVOS DEL INACIPE SE INTEGRA DE LAS APORTACIONES DE LOS TRABAJADORES,DEL INACIPE,DEL SINDICATO Y LOS INTERESES QUE GENERA LA INVERSIÓN DE ESTOS RECURSOS AL 31 DE DICIEMBRE DE 2017 ESTE FONDO SE ENTREGÓ EL MES DE AGOSTO DE 2017 ENTRE LOS TRABAJADORES OPERATIVOS DEL INACIPE. EN RELACIÓN A LA LIQUIDACIÓN DEL CICLO DE AHORRO 2016-2017 PARA LOS SERVIDORES PÚBLICOS BENEFICIARIOS DE ESTE INSTITUTO, QUE SUMA UN IMPORTE TOTAL DE $ 1,002,986.18 (UN MILLÓN DOS MIL NOVECIENTOS OCHENTA Y SEIS PESOS 19/100 M.N.). ASÍ MISMO, LA CANTIDAD TOTAL DE $55,846.22 (CINCUENTA Y CINCO MIL OCHOCIENTOS CUARENTA Y SEIS PESOS 22/100 M.N.), SE CONSIDERÓ EN LA LA PRIMERA QUINCENA DE AGOSTO PARA EL INICIO DEL FONDO DE AHORRO 2017-2018, COMO DE APORTACIÓN INICIAL CAPITALIZABLE, EL CUAL SE CONSERVO EN LA CUENTA BANCARIA 400122003.</t>
  </si>
  <si>
    <t>APORTACIÓN INICIAL:   MONTO: $600,000,000.00   FECHA: 06/03/2009
OBSERVACIONES: EL PATRIMONIO NETO ES EL REPORTADO AL 31 DE DICIEMBRE DE 2017 EN EL ESTADO DE CUENTA EMITIDO POR LA FIDUCIARIA, EL CUAL SE ADJUNTA</t>
  </si>
  <si>
    <t>APORTACIÓN INICIAL:   MONTO: $3,000,000.00   FECHA: 17/10/2014
OBSERVACIONES: EL RESUMEN DE LOS INGRESOS ACUMULADOS, ES EL RESULTADO DE LAS APORTACIONES DEL CENACE, LOS RENDIMIENTOS FINANCIEROS GENERADOS, REINTEGRO DE LOS RECURSOS NO EJERCIDOS Y LOS INTERESES GENERADOS DE LOS MISMOS</t>
  </si>
  <si>
    <t>APORTACIÓN INICIAL:   MONTO: $870,519.00   FECHA: 26/01/1984
OBSERVACIONES: LA DISPONIBILIDAD CORRESPONDE AL INCISO F) ESTOS RECURSOS RESGUARDAN EL PAGO DE LAS OBLIGACIONES LABORALES EN FAVOR DE LOS TRABAJADORES DEL HOTEL CONOCIDO COMO EX-CONVENTO DE SANTA CATARINA. NOTA: EL ÁREA ADMINISTRADORA DEL FIDEICOMISO INFORMA CON OFICIO NO. SMF/RVV/022/2018 QUE EL REPORTE CONSIDERA CIFRAS POR EL PERIODO ENERO-DICIEMBRE DE 2017.</t>
  </si>
  <si>
    <t>APORTACIÓN INICIAL:   MONTO: $14,257,183.68   FECHA: 28/12/2004
OBSERVACIONES: CON MOTIVO DEL OFICIO NO. OM/DGPYP/720/2017, DE FECHA 22 DE AGOSTO DE 2017, ASÍ COMO DEL OM/DGA/472/2017, OM/DGPYP/447/2017, DE FECHA 26 DE MAYO DE 2017, SE REQUIRIÓ AL BANCO NACIONAL DE MÉXICO, S.A, EN SU CARÁCTER DE FIDUCIARIO, DATOS PARA TRAMITAR LA EXTINCIÓN O BAJA DE CLAVE ANTE LA SHCP DEL FIDEICOMISO EN MENCIÓN. POR ESCRITO DE DÍA 10 DE OCTUBRE DE 2017, LA DELEGADA FIDUCIARIA INFORMA QUE A LA FECHA LOS RECURSOS APORTADOS POR LA FEDERACIÓN HAN SIDO AGOTADOS. PENDIENTES LOS TRÁMITES PARA LA BAJA DE CLAVE RESPECTIVA.</t>
  </si>
  <si>
    <t>APORTACIÓN INICIAL:   MONTO: $0.01   FECHA: 15/05/1994
OBSERVACIONES: EL SALDO SE REPORTA HASTA EL MES DE ABRIL DE 2009, YA QUE LA INSTITUCIÓN FIDUCIARIA NO HA ENTREGADO LOS DEMÁS ESTADOS DE CUENTA CORRESPONDIENTES. EL SALDO FUE ACTUALIZADO CONFORME A UN PROCESO DE COMUNICACIÓN REALIZADO CON LA FIDUCIARIA, TENIENDO COMO FECHA DE CORTE. SE AJUSTARON LAS CANTIDADES PARA QUE LAS MISMAS COINCIDAN CON LOS MONTOS ESTABLECIDOS EN LOS ESTADOS DE CUENTA ESPECÍFICOS. EL PRESENTE REPORTE CUENTA CON LAS MISMAS CIFRAS REPORTADAS EN EL TRIMESTRE ANTERIOR, TODA VEZ QUE ESLA ÚLTIMA INFORMACIÓN CON QUE SE CUENTA.</t>
  </si>
  <si>
    <t>APORTACIÓN INICIAL:   MONTO: $0.01   FECHA: 25/06/1991
OBSERVACIONES: EL SALDO CORRESPONDE A DICIEMBRE DE 2009, CONSIDERANDO QUE SE RECIBIÓ INFORMACIÓN DOCUMENTAL AL MES DE DICIEMBRE. EL SALDO FUE ACTUALIZADO CONFORME A UN PROCESO DE COMUNICACIÓN REALIZADO CON LA FIDUCIARIA, TENDIENDO FECHA DE CORTE 30 DE JUNIO DE 2017. EL PRESENTE REPORTE CUENTA CON LAS MISMAS CIFRAS REPORTADAS EN EL TRIMESTRE ANTERIOR, TODA VEZ QUE ES LA ÚLTIMA INFORMACIÓN CON QUE SE CUENTA.</t>
  </si>
  <si>
    <t>APORTACIÓN INICIAL:   MONTO: $1,500,000.00   FECHA: 03/05/1991
OBSERVACIONES: LA FIDUCIARIA INFORMA QUE A LA FECHA ESTE FIDEICOMISO NO PRESENTA ADEUDO, MOVIMIENTOS NI PATRIMONIO FIDEICOMITIDO ALGUNO. SE AJUSTARON LAS CANTIDADES PARA QUE LAS MISMAS COINCIDAN CON LOS MONTOS ESTABLECIDOS EN LOS ESTADOS DE CUENTA ESPECÍFICOS. EL PRESENTE REPORTE CUENTA CON LAS MISMAS CIFRAS REPORTADAS EN EL TRIMESTRE ANTERIOR, TODA VEZ QUE ESLA ÚLTIMA INFORMACIÓN CON QUE SE CUENTA.</t>
  </si>
  <si>
    <t>APORTACIÓN INICIAL:   MONTO: $3,304,597.31   FECHA: 16/08/2011
OBSERVACIONES: LA VARIACIÓN ENTRE SALDO NETO DEL PERIODO A INFORMAR DE $155,460.00 CONTRA EL PATRIMONIO NETO TOTAL AL PERIODO QUE SE REPORTA $151,400.00 CORRESPONDE A LOS PASIVOS POR $4,060.00 INTEGRADOS POR DIFERENTES COMPROMISOS ADQUIRIDOS, QUE SE ENCUENTRAN REFLEJADOS EN LOS ESTADOS FINANCIEROS QUE SE ANEXA Y EL RESULTADO DEL EJERCICIO</t>
  </si>
  <si>
    <t>APORTACIÓN INICIAL:   MONTO: $2,500,000.00   FECHA: 30/10/2007
OBSERVACIONES: PAGO HONORARIOS AL FIDUCIARIO POR EL PERIODO ENERO-DICIEMBRE 2017, SE PAGO LA JUBILACIÓN DE UN TECNICO ACADENICO Y EL PAGO DE DEFUNCIÓN DE ADMINISTRATIVO DEL CENTRO.</t>
  </si>
  <si>
    <t>APORTACIÓN INICIAL:   MONTO: $100,000.00   FECHA: 14/11/2000
OBSERVACIONES: No existen observaciones</t>
  </si>
  <si>
    <t>APORTACIÓN INICIAL:   MONTO: $17,704,562.00   FECHA: 27/07/2002
OBSERVACIONES: LAS CIFRAS QUE SE PRESENTAN CORRESPONDEN AL MES DE DICIEMBRE, QUE SE OBTUVIERON RECIENTEMENTE POR PARTE DE FIDUCIARIO.</t>
  </si>
  <si>
    <t>APORTACIÓN INICIAL:   MONTO: $27,459,862.00   FECHA: 27/09/2000
OBSERVACIONES: LAS CIFRAS QUE SE PRESENTAN CORRESPONDEN AL MES DE DICIEMBRE, INFORMACIÓN QUE SE ENVÍO POR PARTE DE FIDUCIARIO.</t>
  </si>
  <si>
    <t>APORTACIÓN INICIAL:   MONTO: $511,500.00   FECHA: 15/12/2004
OBSERVACIONES: EN EL ESTADO DE SITUACIÓN FINANCIERA AL 31 DE DICIEMBRE DE 2017 APARECE UN IMPORTE EN DEUDORES DERIVADO DE UN RETIRO NO APLICABLE. SE REEMBOLSA EL DÍA 9 DE ENERO DE 2018.</t>
  </si>
  <si>
    <t>APORTACIÓN INICIAL:   MONTO: $1,600,000.00   FECHA: 07/11/2000
OBSERVACIONES: LA INFORMACIÓN SE REPORTA CON BASE EN LAS CIFRAS QUE REFLEJAN LOS ESTADOS FINANCIEROS DEL FONDO AL CIERRE DEL MES DE DICIEMBRE DE 2017. LA COMPOSICIÓN DEL PATRIMONIO ES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</si>
  <si>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$15,000,000.00   FECHA: 21/12/2001
OBSERVACIONES: LA INFORMACIÓN FINANCIERA SE REPORTA CON BASE EN LAS CIFRAS QUE REFLEJAN LOS ESTADOS FINANCIEROS DEL FONDO AL CIERRE DE DICIEMBRE 2017. EL PATRIMONIO TEMPORALMENTE RESTRINGIDO: SE COMPONE DEL REMANENTE DE GASTOS OPERATIVOS DE 2017, PATRIMONIO NO RESTRINGIDO: ESTA INTEGRADO POR RECURSOS DISPONIBLES.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</si>
  <si>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$10,000,000.00   FECHA: 20/12/2001
OBSERVACIONES: LA INFORMACIÓN SE REPORTA CON BASE EN LAS CIFRAS QUE REFLEJAN LOS ESTADOS FINANCIEROS DEL FONDO AL CIERRE DEL MES DE DICIEMBRE DE 2017. LOS RECURSOS DEL FONDO SON PROVENIENTES DEL PRESUPUESTO AUTORIZADO DE LA SECRETARIA DE MARINA Y CONSEJO NACIONAL DE CIENCIA Y TECNOLÓGIA.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</si>
  <si>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$29,000,000.00   FECHA: 07/03/2002
OBSERVACIONES: LA INFORMACIÓN SE REPORTA CON BASE EN LAS CIFRAS QUE REFLEJAN LOS ESTADOS FINANCIEROS DEL FONDO AL CIERRE DEL MES DE DICIEMBRE DE 2017.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</si>
  <si>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$108,191,470.00   FECHA: 21/12/2001
OBSERVACIONES: LA INFORMACIÓN SE REPORTA CON BASE EN LAS CIFRAS QUE REFLEJAN LOS ESTADOS FINANCIEROS Y EL FORMATO ADMINISTRATIVO DEL FONDO AL CIERRE DEL MES DICIEMBREDE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</si>
  <si>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$18,000,000.00   FECHA: 17/09/2002
OBSERVACIONES: LA INFORMACIÓN SE REPORTA CON BASE EN LAS CIFRAS QUE REFLEJAN LOS ESTADOS FINANCIEROS Y EL FORMATO ADMINISTRATIVO DEL FONDO, AL CIERRE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</si>
  <si>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$15,000,000.00   FECHA: 20/12/2002
OBSERVACIONES: FONDO SECTORIAL DE INVESTIGACIÓN PARA EL DESARROLLO AEROPUERTARIO Y LA NAVEGACIÓN AÉREA (ASA) LA INFORMACIÓN SE REPORTA CON BASE EN LAS CIFRAS QUE REFLEJAN LOS ESTADOS FINANCIEROS Y FORMATO ADMINISTRATIVO DEL FONDO, CON DATOS AL CIERRE DEL MES DICIEMBRE DE 2017.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</si>
  <si>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$117,300,000.00   FECHA: 19/12/2002
OBSERVACIONES: LA INFORMACIÓN SE REPORTA CON BASE EN LAS CIFRAS QUE REFLEJAN LOS ESTADOS FINANCIEROS DEL FONDO AL CIERRE DEL MES DE DICIEMBRE DE 2017.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</si>
  <si>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$110,000,000.00   FECHA: 20/12/2002
OBSERVACIONES: LA INFORMACIÓN QUE SE REPORTA, PRESENTA CIFRAS DE LOS ESTADOS FINANCIEROS Y EL FORMATO ADMINISTRATIVO DEL FONDO AL MES DE DICIEMBRE 2017. EL PATRIMONIO SE COMPONE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</si>
  <si>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$4,000,000.00   FECHA: 20/12/2002
OBSERVACIONES: LA INFORMACIÓN SE REPORTA CON BASE EN LAS CIFRAS QUE REFLEJAN LOS ESTADOS FINANCIEROS Y EL FORMATO ADMINISTRATIVO DEL FONDO AL CIERRE DEL MES DE SEPTIEMBRE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</si>
  <si>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$30,000,000.00   FECHA: 24/09/2003
OBSERVACIONES: LA INFORMACIÓN SE REPORTA CON BASE EN LAS CIFRAS QUE REFLEJAN LOS ESTADOS FINANCIEROS Y EL FORMATO ADMINISTRATIVO DEL FONDO AL CIERRE DEL MES DE DICIEMBRE DE 2017. EL PATRIMONIO SE COMPONE DE PATRIMONIO NO RESTRINGIDO Y PATRIMONIO TEMPORALMENTE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</si>
  <si>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$24,000,000.00   FECHA: 24/12/2003
OBSERVACIONES: FONDO SECTORIAL DE INVESTIGACIÓN Y DESARROLLO SOBRE EL AGUA (CONAGUA) LA INFORMACIÓN FINANCIERA SE REPORTA CON BASE A LAS CIFRAS QUE REFLEJAN LOS ESTADOS FINANCIEROS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</si>
  <si>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23/01/2004
OBSERVACIONES: LA INFORMACIÓN SE REPORTA CON BASE EN LAS CIFRAS QUE REFLEJAN LOS ESTADOS FINANCIEROS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</si>
  <si>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20/12/2007
OBSERVACIONES: LA INFORMACIÓN SE REPORTA CON BASE EN LAS CIFRAS QUE REFLEJAN LOS ESTADOS FINANCIEROS DEL FONDO AL CIERRE DEL MES DE DICIEMBRE DE 2017. LA COMPOSICIÓN DEL PATRIMONIO INCLUYE EL PATRIMONIO TEMPORALMENTE RESTINGIDO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</si>
  <si>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$37,760,000.00   FECHA: 23/09/2008
OBSERVACIONES: LA INFORMACIÓN SE REPORTA CON BASE EN LAS CIFRAS QUE REFLEJAN LOS ESTADOS FINANCIEROS DEL FONDO AL CIERRE DEL MES DE DICIEMBRE DE 2017, MISMOS QUE PROPORCIONÓ LA FIDUCIARIA DEL FONDO. UNA PARTE DE LOS DATOS ADMINISTRATIVOS SE REPORTA CON BASE EN LA ÚLTIMA INFORMACIÓN PROPORCIONADA POR EL SECRETARIO ADMINISTRATIVO.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</si>
  <si>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$2,800,000.00   FECHA: 02/12/2008
OBSERVACIONES: LA INFORMACIÓN SE REPORTA CON BASE EN LAS CIFRAS QUE REFLEJAN LOS ESTADOS FINANCIEROS DEL FONDO AL CIERRE DE DICIEMBRE DE 2017. ESTADOS FINANCIEROS DICTAMINADOS HASTA EJERCICIO 2016.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</si>
  <si>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$50,000,000.00   FECHA: 19/02/2009
OBSERVACIONES: LA INFORMACIÓN SE REPORTA CON BASE EN LAS CIFRAS QUE REFLEJAN LOS ESTADOS FINANCIEROS Y EL FORMATO ADMINISTRATIVO DEL FONDO AL CIERRE DEL MES DE DICIEMBRE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</si>
  <si>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$50,000,000.00   FECHA: 31/12/2009
OBSERVACIONES: LA INFORMACIÓN SE REPORTA CON BASE EN LAS CIFRAS QUE REFLEJAN LOS ESTADOS FINANCIEROS Y FORMATO ADMINISTRATIVO DEL FONDO A DICIEMBRE 2017. AL 31 DE DICIEMBRE DE 2017, EL SALDO POR MINISTRAR DE LA CONVOCATORIA 2014-1 ES DE $169,664.00, DE LA 2015-1 $2,847,471.73 Y DE LA 2016-1 $5,591,493.00. EL SALDO PENDIENTE DE FORMALIZAR DE LA CONVOCATORIA 2015-1 ES DE $2,392,000.00 Y DE LA 2016-2 ES DE $17,923,527.00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</si>
  <si>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$139,286,812.00   FECHA: 27/09/2010
OBSERVACIONES: LA INFORMACIÓN SE REPORTA CON BASE EN LAS CIFRAS QUE REFLEJAN LOS ESTADOS FINANCIEROS Y EL FORMATO ADMINISTRATIVO DEL FONDO AL CIERRE DEL MES DE DICIEMBRE DE 2017. EL PATRIMONIO SE COMPONE POR TEMPORALMENTE RESTRINGIDO Y NO RESTRINGIDO. EL CAPITAL DE ESTE FONDO SE ENCUENTRA DISPONIBLE PARA SER FISCALIZADO POR LAS ENTIDADES FISCALIZADORAS DE ACUERDO AL ART. 26 FRACCIÓN VIII DE LA LEY DE CIENCIA Y TECNOLOGÍA.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</si>
  <si>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16/11/2011
OBSERVACIONES: LA INFORMACIÓN FINANCIERA SE REPORTA CON BASE EN LAS CIFRAS QUE REFLEJAN LOS ESTADOS FINANCIEROS DEL FONDO AL CIERRE DE DICIEMBRE DE 2017. ALGUNOS DATOS ADMINISTRATIVOS NO FUERON ACTUALIZADOS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</si>
  <si>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$3,000,000.00   FECHA: 14/08/2014
OBSERVACIONES: LA INFORMACIÓN SE REPORTA CON BASE EN LAS CIFRAS QUE REFLEJAN LOS ESTADOS FINANCIEROS Y EL FORMATO ADMINISTRATIVO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</si>
  <si>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$8,000,000.00   FECHA: 30/05/2014
OBSERVACIONES: LA INFORMACIÓN SE REPORTA CON BASE EN LAS CIFRAS QUE REFLEJAN LOS ESTADOS FINANCIEROS DEL FONDO AL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</si>
  <si>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$15,000,000.00   FECHA: 07/07/2014
OBSERVACIONES: LA INFORMACIÓN SE REPORTA CON BASE EN LAS CIFRAS QUE REFLEJAN LOS ESTADOS FINANCIEROS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t>
  </si>
  <si>
    <t>APORTACIÓN INICIAL:   MONTO: $10,000,000.00   FECHA: 29/02/2016
OBSERVACIONES: EL FONDO INICIÓ OPERACIONES EN EL EJERCICIO 2016. LA INFORMACIÓN SE REPORTA CON BASE A LAS CIFRAS QUE REFLEJAN LOS ESTADOS FINANCIEROS Y FORMATO ADMINISTRATIVO DEL FONDO, AL MES DE DICIEMBRE DE 2017. EL PATRIMONIO DE COMPONE DE APORTACIONES DE CONACYT E INEE. EL “CRITERIO CUENTA PÚBLICA” SE RESPONDE CON UN “NO”, DADO QUE MEDIANTE UNA CONSULTA TELEFÓNICA AL PERSONAL DE LA SECRETARÍA DE HACIENDA, RESPONDIERON QUE ESA OPCIÓN APLICABA Y NO SE HA TENIDO NOTIFICACIÓN DIFERENTE A LA FECHA. EL “PORCENTAJE DE PARTICIPACIÓN” SE DEJA EN CERO, TODA VEZ QUE NO SE CUENTA CON UN MANUAL QUE EXPLIQUE LA DEFINICIÓN DEL MISMO Y POR LO TANTO LA DIRECCIÓN DE ADMINISTRACIÓN E INFORMACIÓN DE FONDOS CONACYT DESCONOCE QUE DATO SE DEBE PROPORCIONAR.</t>
  </si>
  <si>
    <t>20173890X01598</t>
  </si>
  <si>
    <t>FONDO SECTORIAL DE INVESTIGACIÓN SOBRE POBREZA, MONITOREO Y EVALUACIÓN CONACYT-CONEVAL</t>
  </si>
  <si>
    <t>OTORGAMIENTO DE APOYOS Y FINANCIAMIENTOS PARA LA REALIZACIÓN DE INVESTIGACIONES CIENTÍFICAS, DESARROLLO TECNOLÓGICO, INNOVACIÓN Y LA FORMACIÓN DE RECURSOS HUMANOS ESPECIALIZADOS, BECAS, CREACIÓN Y FORTALECIMIENTO DE GRUPOS O CUERPOS ACADÉMICOS O PROFESIONALES DE INVESTIGACIÓN, DESARROLLO TECNOLÓGICO E INNOVACIÓN, DIVULGACIÓN CIENTIFICA Y TECNOLÓGICA E INNOVACIÓN.</t>
  </si>
  <si>
    <t>APORTACIÓN INICIAL:   MONTO: $3,000,000.00   FECHA: 15/11/2017
OBSERVACIONES: EL FONDO ES DE RECIENTE CREACIÓN, POR LO QUE AÚN NO SESIONA EL COMITÉ TÉCNICO Y DE ADMINISTRACIÓN Y NO SE ELABORAN ESTADOS FINANCIEROS TODAVÍA.</t>
  </si>
  <si>
    <t>APORTACIÓN INICIAL:   MONTO: $20,000,000.00   FECHA: 02/10/1991
OBSERVACIONES: EL FIDEICOMISO SE ENCUENTRA EN PROCESO DE EXTINCIÓN. LA INFORMACIÓN FINANCIERA Y ADMINISTRATIVA, SE REPORTA CON BASE EN LOS ESTADOS FINANCIEROS Y EL FORMATO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</si>
  <si>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$10,000,000.00   FECHA: 12/11/2010
OBSERVACIONES: SE DIO CUMPLIMIENTO AL ACUERDO RCA-O-I-2017/14 DE LA PRIMERA SESIÓN ORDINARIA DEL CONSEJO DE ADMINISTRACIÓN DEL 6 DE ABRIL DEL 2017, DONDE SE DETERMINÓ EL MONTO A DISTRIBUIR ENTRE LOS EMPLEADOS DE LA PLANTILLA AUTORIZADA QUE CORRESPONDEN AL DESEMPEÑO DEL EJERCICIO 2016 DE CINCO MILLONES DE PESOS, OBSERVÁNDOSE LA APLICACIÓN DE LOS LINEAMIENTOS PARA LA PARTICIPACIÓN DE LOS RECURSOS AUTOGENERADOS DE COMIMSA CON CARGO AL FIDEICOMISO DE CIENCIA Y TECNOLOGÍA DE LA ENTIDAD.</t>
  </si>
  <si>
    <t>APORTACIÓN INICIAL:   MONTO: $11,027,528.68   FECHA: 28/10/2004
OBSERVACIONES: EL IMPORTE DE EGRESOS ACUMULADOS SE REFIERE A LOS MONTOS EROGADOS PARA PROYECTOS APOYADOS EN EL PERIODO ENERO A DICIEMBRE DE 2017. SE ADJUNTA NOTA ACLARATORIA CON RELACIÓN A LOS ESTADOS DE CUENTA ADJUNTOS</t>
  </si>
  <si>
    <t>APORTACIÓN INICIAL:   MONTO: $8,500,000.00   FECHA: 24/11/2000
OBSERVACIONES: EN EL SISTEMA DEL PROCESO INTEGRAL DE PROGRAMACIÓN Y PRESUPUESTO "PIPP" DEL EJERCICIO 2015, SE ENCUENTRA VIGENTE LA CLAVE DE ACTUALIZACIÓN DEL FIDEICOMISO 597 ACTINVER. NOTA: LA CANTIDAD DE $100,834.47 CORRESPONDE A LA DISPONIBILIDAD INICIAL DEL EJERCICIO 2017. SE TOMA TIPO DE CAMBIO DE 19.7354 PUBLICADO EN EL D.O.F OBTENIENDO CIFRAS PRELIMINARES</t>
  </si>
  <si>
    <t>APORTACIÓN INICIAL:   MONTO: $5,355,000.00   FECHA: 21/12/2000
OBSERVACIONES: METAS ALCANZADAS AL SEGUNDO TRIMESTRE 2017 1.- SE GENERARON INTERESES BANCARIOS EN EL PERÍODO DE ENERO-SEPTIEMBRE, POR LA CANTIDAD DE $6,228,115.42 (SEIS MILLONES DOSCIENTOS VEINTE Y OCHO MIL CIENTO QUINCE PESOS 42/100 M.N) 2.- COMISIONES BANCARIAS POR LA ADMINISTRACIÓN EN EL PERÍODO DE ENERO-SEPTIEMBRE, POR UN IMPORTE DE $ 177,852.68 (CIENTO SETENTA Y SIETE MIL OCHOCIENTOS CINCUENTA Y DOS PESOS 68/100 M.N) 3.- SE LLEVÓ A CABO LA PRIMERA SESIÓN DEL COMITÉ TÉCNICO Y DE ADMINISTRACIÓN (FIDEICOMISO) EL 22 DE FEBRERO 2017. 4.- SE LLEVÓ A CABO LA SEGUNDA SESIÓN DEL COMITÉ TÉCNICO Y DE ADMINISTRACIÓN EL 16 DE JUNIO DEL PRESENTE (FIDEICOMISO), VER BITÁCORA DE SEGUIMIENTO. 5.- SESÓN EXTRAORDINARIA EL 07 DE DIC. VER BITÁCORA DE SEGUIM.</t>
  </si>
  <si>
    <t>APORTACIÓN INICIAL:   MONTO: $8,232,521.89   FECHA: 01/02/2005
OBSERVACIONES: LA DISPONIBILIDAD FINAL DEL FIDEICOMISO, CORRESPONDE A LA SUMA DEL RESULTADO DE EJERCICIOS ANTERIORES MAS LOS INGRESOS POR RENDIMIENTOS, MENOS LOS HONORARIOS A LA FIDUCIARIA Y EL APOYO OTORGADO A PROYECTOS ESPECIFICOS AUTORIZADOS AL 4TO. TRIM DE 2017, RESULTANDO UNA DISPONIBILIDAD DE $109,484,339.09</t>
  </si>
  <si>
    <t>APORTACIÓN INICIAL:   MONTO: $5,000,000.00   FECHA: 12/04/2002
OBSERVACIONES: EL CONACYT Y EL GOBIERNO DEL ESTADO DE AGUASCALIENTES SON FIDEICOMITENTES. LA INFORMACIÓN SE REPORTA CON BASE EN LAS CIFRAS QUE REFLEJAN LOS ESTADOS FINANCIEROS AL CIERRE DEL MES DE DICIEMBRE DE 2017.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</si>
  <si>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29/10/2001
OBSERVACIONES: EL CONACYT Y EL GOBIERNO DEL ESTADO DE BAJA CALIFORNIA SON FIDEICOMITENTES DEL FIDEICOMISO. EL ACTUAL REPORTE SE EFECTÚA CON BASE EN LAS CIFRAS QUE REFLEJAN LOS ESTADOS FINANCIEROS Y FORMATO ADMINSITRATIVO DEL FONDO A DICIEMBRE DE 2017. EL PATRIMONIO, SE COMPONE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t>
  </si>
  <si>
    <t>APORTACIÓN INICIAL:   MONTO: $8,000,000.00   FECHA: 01/03/2002
OBSERVACIONES: LA INFORMACIÓN FINANCIERA SE REPORTA CON BASE EN LAS CIFRAS QUE REFLEJAN LOS ESTADOS FINANCIEROS DEL FONDO AL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</si>
  <si>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07/03/2002
OBSERVACIONES: EL CONACYT Y EL GOBIERNO DEL ESTADO DE CHIAPAS PARTICIPAN COMO FIDEICOMITENTES DEL FONDO. LA INFORMACIÓN SE REPORTA CON BASE EN LAS CIFRAS QUE REFLEJAN LOS ESTADOS FINANCIEROS DEL FONDO AL CIERRE DEL MES DE DICIEMBRE DE 2017. EL PATRIMONIO DEL FONDO SE INTEGRA POR EL ACTIVO TOTAL MENOS EL PASIVO CIRCULANTE.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</si>
  <si>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$3,000,000.00   FECHA: 07/03/2002
OBSERVACIONES: LA INFORMACIÓN SE REPORTA CON BASE EN LAS CIFRAS QUE REFLEJAN LOS ESTADOS FINANCIEROS Y EL FORMATO ADMINISTRATIVO DEL FONDO AL CIERRE DE DICIEMBRE DE 2017.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</si>
  <si>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$6,000,000.00   FECHA: 17/12/2001
OBSERVACIONES: EL CONACYT Y EL GOBIERNO DEL ESTADO PARTICIPAN COMO FIDEICOMITENTES DEL FONDO. LA INFORMACIÓN SE REPORTA CON BASE EN LAS CIFRAS QUE REFLEJAN LOS ESTADOS FINANCIEROS Y FORMATO ADMINISTRATIVO DEL FONDO AL CIERRE DEL MES DICIEMBRE DE 2017. EL PATRIMONIO SE COMPONE DE PATRIMONIO TEMPORALMENTE RESTRINGIDO Y PATRIMONIO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</si>
  <si>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$2,500,000.00   FECHA: 11/01/2002
OBSERVACIONES: EL CONACYT Y EL GOBIERNO DEL ESTADO DE HIDALGO PARTICIPAN COMO FIDEICOMITENTES EN EL FONDO. LA INFORMACIÓN SE REPORTA CON BASE EN LAS CIFRAS QUE REFLEJAN LOS ESTADOS DE CUENTA DEL FONDO A DICIEMBRE 2017. LA INFORMACIÓN ADMINISTRATIVA NO FUE ACTUALIZADA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</si>
  <si>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$8,847,952.20   FECHA: 01/03/2002
OBSERVACIONES: EL CONACYT Y EL GOBIERNO DEL ESTADO DE NUEVO LEÓN PARTICIPAN COMO FIDEICOMITENTES EN EL FONDO. LA INFORMACIÓN FINANCIERA SE REPORTA CON BASE EN LAS CIFRAS QUE REFLEJAN LOS ESTADOS FINANCIEROS Y EL FORMATO ADMINISTRATIVO DEL FONDO A DICIEMBRE DE 2017. EL PATRIMONIO SE COMPONE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</si>
  <si>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$3,000,000.00   FECHA: 14/12/2001
OBSERVACIONES: EL CONACYT Y EL GOBIERNO DEL ESTADO DE QUINTANA ROO PARTICIPAN COMO FIDEICOMITENTES DEL FONDO. LA INFORMACIÓN FINANCIERA SE REPORTA CON BASE EN LAS CIFRAS QUE REFLEJAN LOS ESTADOS FINANCIEROS Y FORMATO ADMINISTRATIVO DEL FONDO A DICIEMBRE 2017.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</si>
  <si>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$6,000,000.00   FECHA: 01/03/2002
OBSERVACIONES: LA INFORMACIÓN SE REPORTA CON BASE EN LAS CIFRAS QUE REFLEJAN LOS ESTADOS FINANCIEROS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</si>
  <si>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$3,500,000.00   FECHA: 19/12/2001
OBSERVACIONES: EL CONACYT Y EL GOBIERNO DEL ESTADO DE TAMAULIPAS PARTICIPAN COMO FIDEICOMITENTES EN EL FONDO. LA INFORMACIÓN FINANCIERA SE REPORTA CON BASE EN LAS CIFRAS QUE REFLEJAN LOS ESTADOS FINANCIEROS DEL FONDO AL CIERRE DE DICIEMBRE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</si>
  <si>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11/01/2002
OBSERVACIONES: EL CONACYT Y EL GOBIERNO DEL ESTADO DE TLAXCALA PARTICIPAN COMO FIDEICOMITENTES EN EL FONDO. LOS DATOS FINANCIEROS SE REPORTAN CON BASE EN LAS CIFRAS QUE REFLEJAN LOS ESTADOS FINANCIEROS DEL FONDO AL MES DE DICIEMBRE DE 2017. LA SECRETARIA ADMINISTRATIVA NO ACTUALIZÓ ALGUNOS DATOS ADMINISTRATIVOS DEL FONDO. LOS ESTADOS FINANCIEROS ESTAN DICTAMINADOS HASTA EL EJERCICIO 2016. EL “PORCENTAJE DE PARTICIPACIÓN” SE DEJA EN CERO, TODA VEZ QUE NO SE CUENTA CON UN MANUAL QUE EXPLIQUE LA DEFINICIÓN DEL MISMO Y POR LO TANTO LA DIRECCIÓN DE ADMINISTRACIÓN E INFORMACIÓN DE FONDOS CONACYT DESCONOCE QUE DATO SE DEBE PROPORCIONAR.</t>
  </si>
  <si>
    <t>APORTACIÓN INICIAL:   MONTO: $3,000,000.00   FECHA: 02/04/2002
OBSERVACIONES: EL CONACYT Y EL GOBIERNO DEL ESTADO DE ZACATECAS PARTICIPAN COMO FIDEICOMITENTES EN EL FONDO. LA INFORMACIÓN SE REPORTA CON BASE EN LAS CIFRAS QUE REFLEJAN LOS ESTADOS FINANCIEROS Y FORMATO ADMINISTRATIVO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</si>
  <si>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$7,300,000.00   FECHA: 24/07/2002
OBSERVACIONES: EL CONACYT Y EL GOBIERNO DEL ESTADO DE NAYARIT PARTICIPAN COMO FIDEICOMITENTES EN EL FONDO. LA INFORMACIÓN SE REPORTA CON BASE A LAS CIFRAS QUE REFLEJAN LOS ESTADOS DE CUENTA DEL FONDO CON LA FIDUCIARIA AL CIERRE DE DICIEMBRE Y DE LA CUENTA OPERATIVA AL CIERRE DE AGOSTO, AMBAS DE 2017. LA INFORMACIÓN ADMINISTRATIVA NO FUE ACTUALIZADA POR EL SECRETARIO ADMINISTRATIVO DEL FONDO. EL “PORCENTAJE DE PARTICIPACIÓN” SE DEJA EN CERO, TODA VEZ QUE NO SE CUENTA CON UN MANUAL QUE EXPLIQUE LA DEFINICIÓN DEL MISMO Y POR LO TANTO LA DIRECCIÓN DE ADMINISTRACIÓN E INFORMACIÓN DE FONDOS CONACYT DESCONOCE QUE DATO SE DEBE PROPORCIONAR.</t>
  </si>
  <si>
    <t>APORTACIÓN INICIAL:   MONTO: $6,600,000.00   FECHA: 27/08/2002
OBSERVACIONES: EL CONACYT Y EL GOBIERNO DEL ESTADO DE TABASCO PARTICIPAN COMO FIDEICOMITENTES EN EL FONDO. LA INFORMACIÓN SE REPORTA CON BASE EN LAS CIFRAS QUE REFLEJAN LOS ESTADOS FINANCIEROS DEL FONDO AL CIERRE DEL MES DE DICIEMBRE DE 2017. TODOS LOS RECURSOS QUE INTEGRAN EL PATRIMONIO SE ENCUENTRAN EN LAS CUENTAS BANCARIAS DEL FONDO Y DE LA FIDUCIARIA.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</si>
  <si>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$3,000,000.00   FECHA: 24/10/2002
OBSERVACIONES: EL CONACYT Y EL GOBIERNO DEL ESTADO DE YUCATAN PARTICIPAN COMO FIDEICOMITENTES EN EL FONDO. LA INFORMACIÓN SE REPORTA CON BASE EN LAS CIFRAS QUE REFLEJAN LOS ESTADOS FINANCIEROS Y EL FORMATO ADMINISTRATIVO DEL FONDO AL MES DE DICIEMBRE DE 2017. PATRIMONIO FORMADO POR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</si>
  <si>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25/11/2002
OBSERVACIONES: EL CONACYT Y EL GOBIERNO DEL ESTADO DE MORELOS PARTICIPAN COMO FIDEICOMITENTES EN EL FONDO. LA INFORMACIÓN SE REPORTA CON BASE EN LAS CIFRAS QUE REFLEJAN LOS ESTADOS FINANCIEROS DEL FONDO AL CIERRE DEL MES DE DICIEMBRE DE 2017. DURANTE ESTE EJERCICIO NO HAN EXISTIDO APORTACIONES POR PARTE DE LOS FIDEICOMITENTES, SE HA OPERADO CON LOS REMANENTES DE EJERCICIOS ANTERIORES Y LOS RENDIMIENTOS GENERADOS.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</si>
  <si>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10/12/2002
OBSERVACIONES: LA INFORMACIÓN SE REPORTA CON BASE EN LAS CIFRAS QUE REFLEJAN LOS ESTADOS FINANCIEROS DEL FONDO AL CIERRE DEL MES DE DICIEMBRE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</si>
  <si>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16/12/2002
OBSERVACIONES: EL CONACYT Y EL GOBIERNO DEL ESTADO DE QUERÉTARO PARTICIPAN COMO FIDECOMITENTES DEL FONDO. LA INFORMACIÓN SE REPORTA CON BASE EN LAS CIFRAS QUE REFLEJAN LOS ESTADOS FINANCIEROS Y EL FORMATO ADMINISTRATIVO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</si>
  <si>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$2,200,000.00   FECHA: 19/12/2002
OBSERVACIONES: EL CONACYT Y EL GOBIERNO DEL ESTADO DE CAMPECHE PARTICIPAN COMO FIDEICOMITENTES EN EL FONDO. LA INFORMACIÓN SE REPORTA CON BASE EN LAS CIFRAS QUE REFLEJAN LOS ESTADOS FINANCIEROS Y FORMATO ADMINISTRATIVO DEL FONDO AL CIERRE DEL MES DE DICIEMBRE 2017. PATRIMONIO COMPUESTO POR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</si>
  <si>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$3,000,000.00   FECHA: 16/10/2003
OBSERVACIONES: EL CONACYT Y EL GOBIERNO DEL ESTADO DE COLIMA PARTICIPAN COMO FIDEICOMITENTES EN EL FONDO. LA INFORMACIÓN SE REPORTA CON BASE EN LAS CIFRAS QUE REFLEJAN LOS ESTADOS FINANCIEROS DEL FONDO AL CIERRE DE DICIEMBRE 2017. EL PATRIMONIO SE COMPONE DE TEMPORALMENTE RESTRINGIDO Y PATRIMONIO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</si>
  <si>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25/07/2003
OBSERVACIONES: EL CONACYT Y EL GOBIERNO MUNICIPAL DE CIUDAD JUÁREZ PARTICIPAN COMO FIDEICOMITENTES EN EL FONDO. LA INFORMACIÓN SE REPORTA CON BASE EN LAS CIFRAS QUE REFLEJAN LOS ESTADOS FINANCIEROS DEL FONDO AL CIERRE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</si>
  <si>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25/02/2004
OBSERVACIONES: EL CONACYT Y EL GOBIERNO DEL ESTADO DE SINALOA PARTICIPAN COMO FIDEICOMITENTES EN EL FONDO. LA INFORMACIÓN SE REPORTA CON BASE EN LAS CIFRAS QUE REFLEJAN LOS ESTADOS FINANCIEROS DEL FONDO AL CIERRE DEL MES DE DICIEMBRE DE 2017. EL PATRIOMNIO SE COMPONE POR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</si>
  <si>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$3,700,000.00   FECHA: 20/10/2004
OBSERVACIONES: EL CONACYT Y EL GOBIERNO DEL ESTADO DE MEXICO PARTICIPAN COMO FIDEICOMITENTES EN EL FONDO. LA INFORMACIÓN SE REPORTA CON BASE EN LAS CIFRAS QUE REFLEJAN LOS ESTADOS FINANCIEROS Y EL FORMATO ADMINISTRATIVO AL CIERRE DEL MES DE DICIEMBRE 2017. LOS ESTADOS FINANCIEROS ESTAN DICTAMINADOS HASTA EL EJERCICIO 2015.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</si>
  <si>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05/09/2005
OBSERVACIONES: EL CONACYT Y EL GOBIERNO DEL ESTADO DE CHIHUAHUA PARICIPAN COMO FIDEICOMITENTES EN EL FONDO. LA INFORMACIÓN FINANCIERA SE REPORTA CON BASE EN LAS CIFRAS QUE REFLEJAN LOS ESTADOS FINANCIEROS Y EL FORMATO ADMINISTRATIVO DEL FONDO AL MES DE DICIEMBRE DE 2017. EL PATRIMONIO SE COMPONE DE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</si>
  <si>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$25,000,000.00   FECHA: 27/09/2005
OBSERVACIONES: EL CONACYT Y EL GOBIERNO DEL ESTADO DE VERACRUZ PARTICIPAN COMO FIDEICOMITENTES EN EL FONDO. LA INFORMACIÓN FINANCIERA SE REPORTA CON BASE EN LAS CIFRAS QUE REFLEJAN LOS ESTADOS FINANCIEROS Y FORMATO ADMINISTRATIVO DEL FONDO A DICIEMBRE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</si>
  <si>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$5,000,000.00   FECHA: 27/09/2005
OBSERVACIONES: EL CONACYT Y EL MUNICIPIO DE PUEBLA PARTICIPAN COMO FIDEICOMITENTES EN EL FONDO. LA INFORMACIÓN SE REPORTA CON BASE EN LOS ESTADOS FINANCIEROS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</si>
  <si>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$19,163,645.00   FECHA: 20/12/2012
OBSERVACIONES: INFORMACIÓN OBTENIDA DEL ESTADO DE CUENTA AL 30 DE SEPTIEMBRE DE 2017 EMITIDO POR LA FIDUCIARIA; ASÍ COMO DE LOS ESTADOS DE SITUACIÓN FINANCIERA DEL FIDEICOMISO DENOMINADO "FONDO DE INVESTIGACIÓN CIENTÍFICA Y DESARROLLO TECNOLÓGICO DEL CENTRO PÚBLICO DE INVESTIGACIÓN" AL MISMO PERIODO EMITIDOS POR INFOTEC COMO FIDEICOMITENTE.</t>
  </si>
  <si>
    <t>APORTACIÓN INICIAL:   MONTO: $2,964,500.00   FECHA: 31/10/2000
OBSERVACIONES: APORTACIONES AL "GTC" DE CANARIAS, ESPAÑA, PARA LA PARTICIPACIÓN CIENTÍFICA. EN EL SISTEMA DEL PROCESO INTEGRAL DE PROGRAMACIÓN Y PRESUPUESTO "PIPP" DEL EJERCICIO 2017, SE ENCUENTRA VIGENTE. CABE HACER MENCIÓN QUE SE ESTÁ TRAMITANDO LA BAJA DEL FIDEICOMISO EN CUESTIÓN, SE ANEXA OFICIO</t>
  </si>
  <si>
    <t>APORTACIÓN INICIAL:   MONTO: $500,000.00   FECHA: 01/12/2014
OBSERVACIONES: EL FIDEICOMISO NO CUENTA CON COMITÉ TÉCNICO. LOS ESTADOS FINANCIEROS INCLUYEN LA PROVISIÓN DE HONORARIOS FIDUCIARIOS CORRESPONDIENTE AL MES DE AGOSTO 2017.</t>
  </si>
  <si>
    <t>APORTACIÓN INICIAL:   MONTO: $30,000,000.00   FECHA: 27/04/1993
OBSERVACIONES: EL MONTO DE LOS RECURSOS QUE SE REPORTAN SE DERIVAN DE LOS RENDIMIENTOS OBTENIDOS A PARTIR DE RECURSOS PÚBLICOS FEDERALES, YA QUE ESTE FIDEICOMISO NO HA RECIBIDO APORTACIONES DE RECURSOS PÚBLICOS FEDERALES EN EL 2017. LA DISPONIBILIDAD POR $41,958,008.75 CORRESPONDEN A LAS REPORTADAS POR LA INSTITUCIÓN FIDUCIARIA BANOBRAS AL 31/12/2017 (CIFRAS PRELIMINARES)</t>
  </si>
  <si>
    <t>APORTACIÓN INICIAL:   MONTO: $645,500.00   FECHA: 25/09/1958
OBSERVACIONES: LA DISPONIBILIDAD CORRESPONDE A LO REPORTADO POR LA FIDUCIARIA BANCO DE MÉXICO. AL CUARTO TRIMESTRE DEL EJERCICIO FISCAL 2017, NO SE HAN APORTADO RECURSOS PUBLICOS FEDERALES A ESTE FIDEICOMISO.</t>
  </si>
  <si>
    <t>APORTACIÓN INICIAL:   MONTO: $1,200,000.00   FECHA: 22/02/1980
OBSERVACIONES: LA DISPONIBILIDAD CORRESPONDE A LO REPORTADO POR LA FIDUCIARIA BANCO DE MÉXICO AL 31 DE DICIEMBRE DE 2017, LA CUAL ASCIENDE A 16,447,355.00. AL CUARTO TRIMESTRE DEL EJERCICIO FISCAL 2017. NO SE HAN APORTADO RECURSOS PÚBLICOS FEDERALES A ESTE FIDEICOMISO.</t>
  </si>
  <si>
    <t>APORTACIÓN INICIAL:   MONTO: $208,291,000.00   FECHA: 24/02/2009
OBSERVACIONES: EL RUBRO DE LOS "EGRESOS ACUMULADOS EN EL PERIODO QUE SE REPORTA" CONSIDERA ANTICIPO A PROYECTOS E IMPUESTOS (I.V.A,)</t>
  </si>
  <si>
    <t>APORTACIÓN INICIAL:   MONTO: $35,000,000.00   FECHA: 02/12/1997
OBSERVACIONES: EL SALDO FINAL DEL EJERCICIO FISCAL ANTERIOR: CORRESPONDE A LA DISPONIBILIDAD AL 31 DE DICIEMBRE DE 2016. EL IMPORTE DE LOS CONCEPTOS DE INGRESOS Y EGRESOS: CORRESPONDEN AL PERÍODO ENERO-DICIEMBRE 2017. EL MONTO DEL RUBRO "SALDO NETO DEL PERÍODO A INFORMAR": SE REFIERE A LA DISPONIBILIDAD FINAL AL 31 DE DICIEMBRE DE 2017. LA "DISPONIBILIDAD A DICIEMBRE DE 2015": SE REFIERE A LA DISPONIBILIDAD AL 31 DE DICIEMBRE DE 2016.</t>
  </si>
  <si>
    <t>APORTACIÓN INICIAL:   MONTO: $30,000,000.00   FECHA: 22/08/2001
OBSERVACIONES: EL IMPORTE DEL SALDO DEL EJERCICIO FISCAL ANTERIOR: CORRESPONDE A LA DISPONIBILIDAD AL 31 DE DICIEMBRE DE 2016. EL MONTO DE LOS INGRESOS ACUMULADOS Y EGRESOS ACUMULADOS: CORRESPONDEN AL PERÍODO ENERO-DICIEMBRE 2017. EL SALDO NETO DEL PERÍODO A INFORMAR SE REFIERE A LA DISPONIBILIDAD FINAL AL 31 DE DICIEMBRE DE 2017. DISPONIBILIDAD A DICIEMBRE 2015 SE REFIERE A LA DISPONIBILIDAD AL 31 DE DICIEMBRE DE 2016. SE ACLARA QUE SI BIEN EL FIDEICOMISO CUENTA CON UN SALDO LÍQUIDO DE $295,444,544.01 TAMBIEN SE HACE CONSTAR QUE DE LAS PELÍCULAS SELECCIONADAS PARA SU PRODUCCIÓN Y LOS APOYOS A SALAS DE EXHIBICIÓN INDPENDIENTES SE TIENE COMPROMISOS DE PAGO POR $289,611,638.04, POR LO QUE LOS RECURSOS UTILIZABLES PARA NUEVOS APOYOS SON DE $5,832,905.97</t>
  </si>
  <si>
    <t>APORTACIÓN INICIAL:   MONTO: $7,000,000.00   FECHA: 06/11/2006
OBSERVACIONES: LAS CIFRAS PRELIMINARES QUE SE REPORTAN AL CUARTO TRIMESTRE DE 2017 SON LAS PROPORCIONADAS POR EL FIDEICOMISO, ASÍ COMO LAS CONSIGNADAS EN LOS ESTADOS FINANCIEROS, LA DISPONIBILIDAD POR $9'450,325.92 CORRESPONDEN AL 31/12/2017, INCLUYEN LO CORRESPONDIENTE A DISPONIBILIDAD EN TESORERÍA, CAJA, BANCOS,DEUDORES DIVERSOS, EXISTENCIAS EN PODER DEL FIDUCIARIO Y CLIENTES, INGRESOS POR VENTAS DE SERVICIOS.</t>
  </si>
  <si>
    <t>APORTACIÓN INICIAL:   MONTO: $1,000,000.00   FECHA: 17/12/2003
OBSERVACIONES: NO SE ADJUNTAN ESTADOS DE CUENTA DADO QUE NO SE HAN RECIBIDO. LA SUBCUENTA CONTINUA EN CEROS. EN EL TRIMESTRE NO EXISTIERON MOVIMIENTOS.</t>
  </si>
  <si>
    <t>APORTACIÓN INICIAL:   MONTO: $8,000,000.00   FECHA: 31/12/2000
OBSERVACIONES: DESDE EL MES DE MARZO DE 2016, LA SUBCUENTA YA SE ENCUENTRA EN CEROS. NO SE ADJUNTAN ESTADOS DE CUENTA YA QUE NO SE HAN RECIBIDO, PERO EN EL TRIMESTRE YA NO EXISTIERON MOVIMIENTOS.</t>
  </si>
  <si>
    <t>APORTACIÓN INICIAL:   MONTO: $5,000,000.00   FECHA: 12/03/1989
OBSERVACIONES: SOLO SE CONSIDERAN LOS RECURSOS PÚBLICOS FEDERALES DE LA SECRETARÍA DE CULTURA APORTADOS AL MANDATO. SE MODIFICÓ EL SALDO DEL EJERCICIO FISCAL ANTERIOR YA QUE EN ENERO DE 2017 SE RECIBIERON RECURSOS POR $9,109,774.68. EL PATRIMONIO DEL MANDATO INCLUYE LOS RECURSOS FEDERALES QUE SE CANALIZAN A TRAVÉS DE SUBFONDOS CONFORME A LOS ESTADOS FINANCIEROS AL 31/12/2017 (CIFRAS PRELIMINARES PROPORCIONADAS POR EL MANDATO) LA DISPONIBILIDAD PRESENTADA CORRESPONDE AL 31 DE DICIEMBRE DE 2017, LA CUAL ASCIENDE A $263,557,784.69.</t>
  </si>
  <si>
    <t>APORTACIÓN INICIAL:   MONTO: $110,000.00   FECHA: 01/04/1991
OBSERVACIONES: A PARTIR DE MAYO 2017, LA FIDUCIARIA YA NO EMITE ESTADOS DE CUENTA DE FORMA CONCENTRADA. LOS ESTADOS FINANCIEROS CORRESPONDIENTES AL MES DE DICIEMBRE DE 2017 SON PRELIMINARES.</t>
  </si>
  <si>
    <t>APORTACIÓN INICIAL:   MONTO: $298,822,440.34   FECHA: 27/11/2013
OBSERVACIONES: NINGUNA</t>
  </si>
  <si>
    <t>APORTACIÓN INICIAL:   MONTO: $100,000.00   FECHA: 22/11/1996
OBSERVACIONES: A PARTIR DE OCTUBRE2017 SE OTORGA EL SERVICIO DE DIAGNÓSTICOS ENERGÉTICOS A LA EMPRESA PRODUCTIVA SUBSIDIARIA DE SUMINISTRO DE SERVICIOS BÁSICOS.</t>
  </si>
  <si>
    <t>REPORTADO
ENERO - DICIEMBRE 2017</t>
  </si>
  <si>
    <t>CON REGISTRO VIGENTE AL 31 DE DICIEMBRE DE 2017</t>
  </si>
  <si>
    <t>DESTINO: APOYOS PARA BENEFICIAR A LOS HIJOS DE LOS MIEMBROS DEL EMP QUE SUFRAN UNA INCAPACIDAD TOTAL O PERMANENTE O BIEN FALLEZCAN COMO CONSECUENCIA DE UN ACCIDENTE EN EL EJERCICIO DE SUS FUNCIONES.
CUMPLIMIENTO DE LA MISIÓN:
DURANTE 2016 SE APOYARON EN PROMEDIO A 33 HIJOS DE LOS MILITARES PERTENECIENTES AL EMP QUE SUFRIERON UNA INCAPACIDAD TOTAL O PERMANENTE O QUE FALLECIERON EN EL EJERCICIO DE SUS FUNCIONES, CORRESPONDIENTES A: NIVEL PREESCOLAR, PRIMARIA, SECUNDARIA, PREPARATORIA Y EQUIVALENTE Y A NIVEL PROFESIONAL. CABE SEÑALAR QUE NO ES POSIBLE PREVER EL NÙMERO DE BENEFICIARIOS QUE PUEDAN INCREMENTAR LA META.</t>
  </si>
  <si>
    <t>DESTINO: $63,272.73 HONORARIS PROFESIONALES, $706,265.27 UNAM DESARROLLO DE RED DE MONITOREO REMOTO DE GASES DEL VOLCAN POPOCATEPETL ACUERDO E.III.03, $900,000.00 SEGOB-SIP ACUERDO O.IV.12/2015 SUBCUENTA DE INVESTIGACIÓN, $2,300.00.00 SEGOB-SIP-ACUERDO0.IV.12/2015 SUBCUENTA DE INVESTIGACIÓN, $77,874.16 HONORARIOS PROFESIONALES JOSÉ MADRIGAL VENTURA, $68,139.91 HONORARIOS PROFESIONALES LUIS GERARDO CASTELLANOS PIÑA, $8,214,285.68 DESARROLLO DE UN SISTEMA DE PRONOSTICO OPERACIONAL NUMERICOS (SUBCUENTA DE INVESTIGACIÓN, $3,932,930.00 CENAPRED.-SI-VULNERABILIDAD DE ESTRUCTURAS DE PUENTES DE ZONAS DE GRAN INFLUENCIA DE CICLONES TROPICALES ACUERDO O.I.09/2015, $27.963.00 IMPUESTOS ENTERADOS SOBRE HONORARIOS PROFESIONALES.
CUMPLIMIENTO DE LA MISIÓN: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</si>
  <si>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DESTINO: AL CUARTO TRIMESTRE DEL 2017 EL IMPORTE POR CONCEPTO DE HONORARIOS FIDUCIARIOS ASCENDIÓ A LA CANTIDAD DE $5,280,921.10 (CINCO MILLONES DOSCIENTOS OCHENTA MIL NOVECIENTOS VEINTIÚN PESOS 10/100 M.N). ASIMISMO, EL MONTO DE APOYOS ENTREGADOS AL CUARTO TRIMESTRE, ASCIENDE A LA CANTIDAD DE $33,774,000.00 (TREINTA Y TRES MILLONES SETECIENTOS SETENTA Y CUATRO MIL PESOS 00/100 M.N.). NO OMITO, RESALTAR QUE LA INFORMACIÓN CONTENIDA EN LOS ESTADOS DE POSICIÓN FINANCIERA, EN EL ARCHIVO DEL PATRIMONIO DEL FIDEICOMISO Y LO QUE AQUÍ SE REPORTA, ES PROPORCIONADA POR LA INSTITUCIÓN FIDUCIARIA, LA CUAL, ES LA ÚNICA RESPONSABLE DEL CONTENIDO DE LA MISMA.
CUMPLIMIENTO DE LA MISIÓN:
AL CUARTO TRIMESTRE DEL EJERCICIO FISCAL 2017, SE ESTÁ REALIZANDO EL PAGO A LOS 7033 BENEFICIARIOS PUBLICADOS EN EL DIARIO OFICIAL DE LA FEDERACIÓN EL DÍA 7 DE DICIEMBRE DE 2015.</t>
  </si>
  <si>
    <t>DESTINO: PAGO DE DIVERSOS PROYECTOS AUTORIZADOS POR EL COMITÉ TÉCNICO, EN SU OPORTUNIDAD
CUMPLIMIENTO DE LA MISIÓN:
REALIZAR LOS PAGOS DE LAS CONTRATACIONES DE SERVICIOS U OBRA PÚBLICA Y DE LA ADQUISICIÓN DE BIENES QUE REALICE LA SEGOB EN MATERIA DE SEGURIDAD PÚBLICA, INCLUYENDO LAS QUE REQUIERAN SUS ÓRGANOS ADMINISTRATIVOS DESCONCENTRADOS, A FIN DE CONTAR CON INSTALACIONES DIGNAS Y SEGURAS EN EL DESEMPEÑO DE LAS FUNCIONES ENCOMENDADAS Y PARA EL MEJOR CUMPLIMIENTO DE LOS OBJETIVOS EN MATERIA DE SEGURIDAD PÚBLICA</t>
  </si>
  <si>
    <t>DESTINO: SERVIR COMO MECANISMO DE PAGO DEL GOBIERNO FEDERAL: PARA DAR CUMPLIMIENTO A LAS OBLIGACIONES Y MEDIDAS DE REPARACIÓN QUE ORDENA LA CORTE INTERAMERICANA DE DERECHOS HUMANOS EN CONTRA EL ESTADO MEXICANO, ASÍ COMO DE LAS IMPLEMENTACIONES DE LA MEDIDAS CAUTELARES DE PROTECCIÓN A LOS D.H. DICTADAS POR LA CORTE IDH, COMISIÓN INTERAMERICANA D.H., DICTADOS POR COMISIÓN NACIONAL DE D.H. CUANDO ESTRÁS NO SE ENCUENTRAN DENTRO DEL PEF, CON FECHA 11 ABRIL 2011 SE REALIZÓ CONVENIO MODIFICATORIO AL CONTRATO DEL FIDEICOMISO A FIN DE ATENDER OTROS OBLIGACIONES EN MATERIA DE D.H. DERIVADOS DE TRATADOS INTERNACIONALES DE LOS QUE MÉXICO ES PARTE, COMO SON LAS SOLUCIONES AMISTOSAS Y CONVENIOS SUSCRITOS POR SGOB EN LOS QUE SE RECONOZCA LA RESPONSABILIDAD DE MEXICANA POR VIOLACIONES A LOS D.H.
CUMPLIMIENTO DE LA MISIÓN:
CUMPLIMIENTO A LOS RESOLUTIVOS DE REPARACIÓN DERIVADOS DE LAS SENTENCIAS DE LA CORTE INTERAMERICANA DE DERECHOS HUMANOS; ASÍ COMO IMPLEMENTAR LAS MEDIDAS PROVISIONALES DICTADAS POR LA CORTE INTERAMERICANA DE DERECHOS HUMANOS Y LAS MEDIDAS CAUTELARES DICTADAS POR LA COMISIÓN INTERAMERICANA DE DERECHOS HUMANOS Y LA COMISIÓN NACIONAL DE LOS DERECHOS HUMANOS; SOLUCIONES AMISTOSAS, ETC.</t>
  </si>
  <si>
    <t>DESTINO: MECANISMO DE ADMINISTRACIÓN Y PAGO, QUE PERMITE LA CONTRATACIÓN, ADQUISICIÓN, ARRENDAMIENTO DE BIENES Y PRESTACIÓN DE SERVICIOS, A FIN DE IMPLEMENTAR Y OPERAR LAS MEDIDAS DE PROTECCIÓN ESTABLECIDAS EN LA LEY PARA LA PROTECCIÓN DE PERSONAS DEFENSORAS DE DERECHOS HUMANOS Y PERIODISTAS, QUE GARANTICEN LA VIDA,INTEGRIDAD, LIBERTAD Y SEGURIDAD DE LAS PERSONAS QUE SE ENCUENTREN EN SITUACIÓN DE RIESGO COMO CONSECUENCIA DE LA DEFENSA O PROMOCIÓN DE LOS DERECHOS HUMANOS, Y DEL EJERCICIO DE LA LIBERTAD DE EXPRESIÓN Y EL PERIODISMO.
CUMPLIMIENTO DE LA MISIÓN:
CON LA IMPLEMENTACIÓN Y OPERACIÓN DE LAS MEDIDAS PREVENTIVAS, MEDIDAS DE PROTECCIÓN Y MEDIDAS URGENTES DE PROTECCIÓN POR PARTE DEL MECANISMO DE PROTECCIÓN PARA PERSONAS DEFENSORAS DE DERECHOS HUMANOS Y PERIODISTAS, SE HA LOGRADO BENEFICIAR A MAS DE 667 PERSONAS EN SITUACIÓN DE RIESGO.</t>
  </si>
  <si>
    <t>DESTINO: EN EL CUARTO TRIMESTRE NO SE PRESENTO NINGUNA DEMANDA EN EL EXTRANJERO CONTRA EL ESTADO MEXICANO, POR LO QUE LOS RECURSOS EN SU TOTALIDAD SIGUEN FORMANDO PARTE DEL PATRIMONIO DEL FIDEICOMISO. SIN EMBARGO, DURANTE EL CUARTO TRIMESTRE DE 2017 SE PRESENTARON GASTOS DE APOYO POR CONCEPTO DE HONORARIOS FIDUCIARIOS Y CONTRIBUCIONES DIVERSAS, LAS CUALES SUMAN UN TOTAL DE $452.735.17 M.N.
CUMPLIMIENTO DE LA MISIÓN:
EN EL CUARTO TRIMESTRE NO SE PRESENTO NINGUNA DEMANDA EN EL EXTRANJERO CONTRA EL ESTADO MEXICANO, POR LO QUE LOS RECURSOS EN SU TOTALIDAD SIGUEN FORMANDO PARTE DEL PATRIMONIO DEL FIDEICOMISO.</t>
  </si>
  <si>
    <t>DESTINO: EN TÉRMINOS DEL ARTICULO 1 Y 35 DE LA LEY DE COOPERACIÓN INTERNACIONAL PARA EL DESARROLLO (LCID) LOS RECURSOS DEL PATRIMONIO SE DESTINAN PARA ALCANZAR LOS OBJETIVOS PREVISTOS EN LA LCID A TRAVÉS DEL FINANCIAMIENTO DE PROGRAMAS, PROYECTOS Y ACCIONES DE COOPERACIÓN INTERNACIONAL QUE TENGAN COMO PROPÓSITO PROMOVER EL DESARROLLO HUMANO SUSTENTABLE, EL AUMENTO DE LOS NIVELES EDUCATIVO, TÉCNICO, CIENTÍFICO Y CULTURAL, DISMINUCIÓN DE ASIMETRIAS ENTRE PAÍSES DESARROLLADOS Y PAÍSES EN VÍAS DE DESARROLLO, ETC.
CUMPLIMIENTO DE LA MISIÓN:
EL COMITÉ TÉCNICO Y DE ADMINISTRACIÓN (CTA) APROBÓ PROYECTOS LOS CUALES EJERCIERON RECURSOS POR: PROGRAMA DE BECAS $40,304,687.60; EL PROYECTO DE LABORATORIO DE COHESIÓN SOCIAL II $793,810.95, FONDO DE AYUDA HUMANITARIA $2,500,000.00; PREVENCIÓN DE LA MIGRACIÓN NO ACOMPAÑADA DE NIÑAS, NIÑOS Y ADOLESCENTES EN COMUNIDADES DE ORIGEN DEL TRIÁNGULO NORTE DE CENTROAMÉRICA $6,410,191.50 Y EL PROYECTO DE APOYO A LA TRANSPARENCIA Y RENDICIÓN DE CUENTAS DE LAS ACTIVIDADES EXTRACTIVAS $95,761.60.</t>
  </si>
  <si>
    <t>DESTINO: SE UTILIZAN PARA LA EJECUCIÓN DE 13 PROYECTOS DE LAS 22 DIFERENTES SUBCUENTAS QUE PARTICIPAN EN EL FIDEICOMISO, Y PARA SUFRAGAR LOS COSTOS DE PROGRAMAS,PROYECTOS Y ACTIVIDADES DE COOPERACION TECNICA Y CIENTIFICA ENTRE LOS ESTADOS UNIDOS MEXICANOS Y EL REINO DE ESPAÑA ASI COMO LOS GASTOS DE OPERACIÓN, PAGO DE IMPUESTOS, PAGO DE AUDITORIA Y RESULTADOS CAMBIARIOS DERIVADOS DE DICHOS PROYECTOS.
CUMPLIMIENTO DE LA MISIÓN:
LOS RECURSOS DEL FIDEICOMISO SE APLICAN A LAS ACCIONES CONJUNTAS DE LOS GOBIERNOS DE MEXICO Y DEL REINO DE ESPAÑA Y QUE SON DIRIGIDAS A LA COOPERACION BILATERAL,TRIANGULAR,APPD´S Y LAS ACTIVIDADES QUE ESTÁN EN PROCESO FORMAN PARTE DEL LOS PLANES OPERATIVOS ANUALES DE LAS SUBCUENTAS.</t>
  </si>
  <si>
    <t>DESTINO: SE INCLUYE EL COBRO DE COMISIONES BANCARIAS AL MES DE DICIEMBRE Y LA ASIGNACION DEL FONDO DE CONTINGENCIA DELEGACION PERMANENTE DE MEXICO ANTE LAS AGENCIAS DE LA ONU SEDE EN ROMA
CUMPLIMIENTO DE LA MISIÓN:
DE CONFORMIDAD CON EL FIN PARA EL QUE FUE CREADO, DURANTE EL PRESENTE EJERCICIO SE CONTINUARÁ CON LA CREACIÓN Y OPERACIÓN DE LOS FONDOS DE CONTINGENCIA DESTINADOS A LAS EMBAJADAS Y CONSULADOS DE MEXICO EN EL EXTERIOR, TENER LA SOLVENCIA FINANCIERA QUE REQUIEREN PARA LLEVAR A CABO CON EFICACIA Y EFICIENCIA LAS ACCIONES DE POLITICA EXTERIOR.</t>
  </si>
  <si>
    <t>DESTINO: AL 31/12/2017 SE HAN EROGADO RECURSOS POR CONCEPTO DE HONORARIOS FIDUCIARIOS POR LA CANTIDAD DE $ 857,768.17.
CUMPLIMIENTO DE LA MISIÓN:
AL 31/12/2017, SE TIENE REGISTRADO RESERVAS PARA EL OTORGAMIENTO DE APOYOS FINANCIEROS POR $736’582,341.44, LA DISPONIBILIDAD QUE SE TIENE EN EL PATRIMONIO PARA NUEVOS APOYOS FINANCIEROS ASCIENDE A $356’328,201.84, CONSIDERANDO EL IMPORTE RESERVADO PARA EL PAGO DE HONORARIOS FIDUCIARIOS DURANTE LA VIGENCIA RESTANTE DEL FIDEICOMISO POR LA CANTIDAD DE $13’314,985.60. EN EL MES DE DICIEMBRE DE 2017, VER NOTA EN OBSERVACIONES.</t>
  </si>
  <si>
    <t>DESTINO: AL 31 DE DICIEMBRE DE 2017 SE HAN EROGADO RECURSOS POR CONCEPTO DE HONORARIOS FIDUCIARIOS POR LA CANTIDAD DE $429,960.96.
CUMPLIMIENTO DE LA MISIÓN:
AL CIERRE DEL CUARTO TRIMESTRE DE 2017 SE HAN REGISTRADO EN LA CONTABILIDAD DEL FIDEICOMISO RESERVAS PARA EL OTORGAMIENTO DE APOYOS FINANCIEROS POR LA CANTIDAD DE $7’526,842.70, POR LO QUE AL PERIODO QUE SE REPORTA LA DISPONIBILIDAD QUE SE TIENE EN EL PATRIMONIO PARA NUEVOS APOYOS FINANCIEROS ASCIENDE A LA CANTIDAD DE $62’058,032.32, CONSIDERANDO UNA RESERVA PARA EL COBRO DE HONORARIOS FIDUCIARIOS E IVA QUE ASCIENDE A $17’946,640.26.</t>
  </si>
  <si>
    <t>DESTINO: EN 2017 SE REGISTRÓ EL USO DE RECURSOS PARA INVERSIONES FINANCIERAS; COMO PARTE DE LAS MEDIDAS REALIZADAS PARA LA ADMINISTRACIÓN DE RIESGOS, HONORARIOS AL FIDUCIARIO Y EL DICTAMEN DE ESTADOS FINANCIEROS.
CUMPLIMIENTO DE LA MISIÓN:
EN 2017 LOS RECURSOS DEL FEIP ESTUVIERON DISPONIBLES PARA ENFRENTAR EL EFECTO SOBRE LAS FINANZAS PÚBLICAS Y LA ECONOMÍA NACIONAL CUANDO OCURRAN DISMINUCIONES DE LOS INGRESOS DEL GOBIERNO FEDERAL RESPECTO A LO ESTIMADO EN LA LEY DE INGRESOS DE LA FEDERACIÓN 2017, O CUBRIR EL GASTO APROBADO EN EL PRESUPUESTO DE EGRESOS DE LA FEDERACIÓN 2017.</t>
  </si>
  <si>
    <t>DESTINO: ATENDER EL PAGO DE HONORARIOS FIDUCIARIOS, HONORARIOS DE AUDITOR EXTERNO Y PAGO DE CONTINGENCIAS.
CUMPLIMIENTO DE LA MISIÓN:
SE CONTINUARÁ ADMINISTRANDO EL PATRIMONIO FIDEICOMITIDO Y ATENDIENDO LAS SOLICITUDES DE PAGO QUE INSTRUYA EL COMITÉ TÉCNICO PARA EL CUMPLIMIENTO DE LOS FINES PARA LOS QUE FUE CONSTITUIDO EL FDE. ASÍ COMO INCORPORAR LA ADMINISTRACIÓN DE BIENES, DERECHOS O PASIVOS CONTINGENTES QUE LE SEAN TRANSMITIDOS, TRATÁNDOSE DE ACTIVIDADES RESIDUALES PREVIA AUTORIZACIÓN DE COMITÉ TÉCNICO.</t>
  </si>
  <si>
    <t>DESTINO: CORRESPONDE AL PAGO DE HONORARIOS FIDUCIARIOS POR $16157.85 Y $2,585.26 POR CONCEPTO DEL IVA DE HONORARIOS, ASÍ COMO GASTO POR CONCEPTO DE DERECHOS PARA LA OBTENCIÓN DE UN SEGUNDO TESTIMONIO DE LA ESCRITURA PÚBLICA DEL INMUEBLE UBICADO EN SALINA CRUZ, OAXACA, Y DERECHOS, PRODUCTOS Y APROVECHAMIENTOS POR SERVICIOS DE LEVANTAMIENTO TOPOGRÁFICO DE DICHO INMUEBLE $35,957.00
CUMPLIMIENTO DE LA MISIÓN:
AL CUARTO TRIMESTRE DE 2017, Y DESDE SU CONSTITUCIÓN, EL FIDEICOMISO HA ADQUIRIDO UN TOTAL DE 351 VIVIENDAS EN EL PAÍS, DE LAS CUALES SE HAN DONADO 338, SE VENDIERON 12 POR NO CONSIDERARSE DE UTILIDAD PARA EL PROGRAMA Y A LA FECHA SE CUENTA ÚNICAMENTE CON LOS DERECHOS DEL INMUEBLE UBICADO EN SALINA CRUZ, OAXACA. EN 2013 SE DONÓ LA ÚLTIMA PROPIEDAD.</t>
  </si>
  <si>
    <t>DESTINO: SON LOS EGRESOS CANALIZADOS PARA EL PROCESO DE PAGO A AHORRADORES Y APOYO A CAJA SOLIDARIA ARMERIA, CAJA SOLIDARIA ROSAMORADA Y ACREMEX POR $217,352,834.62; MINISTRACIONES DEL CONVENIO SUSCRITO CON ESTADO DE TLAXCALA Y GUANAJUATO POR $18,597,980.90; DEVOLUCION DE RECURSOS POR CIERRE DE CONVENIO DEL ESTADO DE DURANGO POR $149,028.74; HONORARIOS POR SERVICIOS POR $34,132,136.56; OTROS GASTOS DE OPERACIÓN Y ADMINISTRACIÓN POR $9,291,774.92 Y HONORARIOS FIDUCIARIOS POR $7,300,798.78.
CUMPLIMIENTO DE LA MISIÓN:
PARA PROSEGUIR CON SUS FINES, EN EL CUARTO TRIMESTRE DE 2017 EL FIDEICOMISO CONTINUÓ CON EL PROCESO ORDENADO DE ATENCIÓN Y PAGO A AHORRADORES; REFORZÓ SU PAPEL COMO INSTRUMENTO DE APOYO AL REORDENAMIENTO Y CONSOLIDACIÓN DEL SECTOR DE AHORRO Y CRÉDITO POPULAR Y CONTINUARÁ LA COORDINACIÓN CON LA SHCP, CNBV Y BANSEFI, A FIN DE APOYAR AL SANEAMIENTO DE SOCIEDADES EN OPERACIÓN TIPO II.</t>
  </si>
  <si>
    <t>DESTINO: EN ENERO-DICIEMBRE DE 2017, LOS EGRESOS CORRESPONDEN AL PAGO DE HONORARIOS ($2’406,266.70), IMPUESTOS DIVERSOS ($379,936.00) Y AL APOYO APROBADO POR EL COMITÉ TÉCNICO EN ENERO DE 2017 PARA HAITÍ PARA EL PROYECTO "RECONSTRUCCIÓN DEL INSTITUTO NACIONAL DE PARTERAS DE HAITÍ" ($6´478,765.11 EQUIVALENTES A US$362,659.40, CON UN TIPO DE CAMBIO DE 17.8646 AL 31 DE JULIO).
CUMPLIMIENTO DE LA MISIÓN:
EN EL PERIODO QUE SE INFORMA EL COMITÉ TÉCNICO APROBÓ PARA HAITÍ EL PROYECTO "RECONSTRUCCIÓN DEL INSTITUTO NACIONAL DE PARTERAS DE HAITÍ" EN SU SESIÓN DEL 27 DE ENERO.</t>
  </si>
  <si>
    <t>DESTINO: AL CUARTO TRIMESTRE DE 2017, LOS EGRESOS INCLUYEN UN IMPORTE TOTAL DE: $5,102,172.71, CONFORMADOS POR EL ENTERO DE IMPUESTOS FEDERALES POR $540,747.00, OTROS PAGOS POR $2,156,310.14 Y HONORARIOS PROFESIONALES POR $2,405,115.57. ASIMISMO, SE CONTEMPLA UN GASTO EN PAGO DE HONORARIOS Y COMISIONES POR $780,687.96
CUMPLIMIENTO DE LA MISIÓN:
DURANTE EL PERIODO DE ENERO A DICIEMBRE DE 2017 SE LLEVARON A CABO LAS SIGUIENTES ACTIVIDADES: 17 “CURSO–TALLER EN EVALUACIÓN SOCIOECONÓMICA DE PROYECTOS”, DE 25 HORAS C/U, IMPARTICIÓN DEL DESPI PROMOCIÓN ENERO 2017 Y DESPI PROMOCIÓN JULIO 2017, ENTRE OTRAS.</t>
  </si>
  <si>
    <t>DESTINO: DURANTE EL PRESENTE EJERCICIO, EL FIDEICOMISO 2211 “PARA LA IMPLEMENTACIÓN DEL SISTEMA DE JUSTICIA PENAL EN LAS ENTIDADES FEDERATIVAS”, HA REALIZADO APLICACIONES PATRIMONIALES POR $598,806,769.64, MONTO QUE CORRESPONDE A RECURSOS AUTORIZADOS A LAS ENTIDADES FEDERATIVAS APOYADAS Y AL PAGO DE COMISIONES BANCARIAS Y HONORARIOS AL FIDUCIARIO.
CUMPLIMIENTO DE LA MISIÓN:
EL FISIPEF SE CONSTITUYÓ EL 11 DE JULIO DE 2014. EL COMITÉ TÉCNICO DEL FIDEICOMISO HA AUTORIZADO RECURSOS PARA PROYECTOS DE LAS ENTIDADES FEDERATIVAS PARA APOYAR LA IMPLEMENTACIÓN DEL SISTEMA DE JUSTICIA PENAL.</t>
  </si>
  <si>
    <t>DESTINO: AL CUARTO TRIM. DE 2017 SE REALIZARON EROGACIONES POR 1.1 MDP POR CONCEPTO DE PAGO DE HONORARIOS. LA RESERVA DEL FEIEF SE UBICÓ EN 57,676.9 MDP.
CUMPLIMIENTO DE LA MISIÓN:
AL 31 DE DICIEMBRE DE 2017 SE APORTARON 26,878.8 MDP POR CONCEPTO DE: REINTEGROS A FAVOR DEL PATRIMONIO DEL FIDEICOMISO POR 10,353.8 MDP, CORRESPONDIENTES AL EJER FIS. 2016, CON BASE EN LAS DISPOSICIONES APLICABLES; TRANSF. FONDO MEXICANO DEL PETRÓLEO (FMP) POR 2,476.2 MDP, EN CUMPLIMIENTO CON EL ART. 87 DE LA LFPRH; E ING. EXC POR 14,048.8 MDP. POR OTRA PARTE, SE GENERARON RENDIMIENTOS FINANCIEROS POR 2,768.9 MDP.</t>
  </si>
  <si>
    <t>DESTINO: AL CUARTO TRIM. DE 2017, SE REALIZARON EROGACIONES POR 4,113.5 MDP DE LA FORMA SIGUIENTE: 230.1 MDP POR ENTERO A LA TESOFE POR CONCEPTO DE RENDIMIENTOS FINANCIEROS Y 2,584.6 MDP POR ANTICIPOS DE ING EXC. 2016, RESPECTIVAMENTE; 1,295.1 MDP POR TRANSFERENCIAS DE RECURSOS A ENTIDADES FEDERATIVAS; Y, 3.7 MDP POR CONCEPTO DE PAGO DE HONORARIOS.
CUMPLIMIENTO DE LA MISIÓN:
AL 31 DE DICIEMBRE DE 2017, SE APORTARON 6,896.5 MDP: 1,277.0 MDP POR CONCEPTO DE REINTEGROS DE ENT. FED. POR COMPENSACIÓN DE PARTICIPACIONES CORRESPONDIENTE AL EJERCICIO FISCAL 2016, CON BASE EN LAS DISPOSICIONES APLICABLES; Y, 5,619.5MDP POR CONCEPTO DE ANTICIPOS DE ING EXC. POR OTRA PARTE, SE GENERARON RENDIMIENTOS FINANCIEROS POR 255.4 MDP.</t>
  </si>
  <si>
    <t>DESTINO: AL CUARTO TRIMESTRE DEL 2017, LOS INGRESOS CORRESPONDEN A RENDIMIENTOS FINANCIEROS GENERADOS (83,576,814.89), A RECUPERACIONES DE APOYOS NO EJERCIDOS POR LOS MUNICIPIOS Y A OTROS PRODUCTOS Y BENEFICIOS (35,050,843.58). LOS EGRESOS AL MISMO PERIODO CORRESPONDEN A MINISTRACIONES REALIZADAS A MUNICIPIOS (49,278,829.50) Y A HONORARIOS FIDUCIARIOS (424,698.00).
CUMPLIMIENTO DE LA MISIÓN:
AL CUARTO TRIMESTRE DEL 2017, SE PAGARON RECURSOS CON CARGO AL FIDEICOMISO PARA DIVERSOS MUNICIPIOS QUE FUERON BENEFICIADOS EN 2014 Y DE LAS CONVOCATORIAS PUBLICADAS EN EL DOF EL 14 Y 26 DE AGOSTO DE 2015, ASÍ COMO LA PUBLICADA EN EL DOF EN 9 DE JUNIO DE 2016.</t>
  </si>
  <si>
    <t>DESTINO: ENTREGA DE LAS APORTACIONES DEL FONDO DE AHORRO A LOS SERVIDORES PÚBLICOS DE LOS TRES PODERES DE LA UNIÓN, POR CONCEPTO DE LA LIQUIDACIÓN ANUAL NETA AL TÉRMINO DEL CICLO DEL FONDO DE AHORRO.
CUMPLIMIENTO DE LA MISIÓN:
SE ALCANZÓ LA META DEL FONDO DE AHORRO CAPITALIZABLE DE LOS TRABAJADORES AL SERVICIO DEL ESTADO (FONAC), YA QUE DE 307,785, SERVIDORES PÚBLICOS QUE INICIARON Y TERMINARON EL VIGÉSIMO OCTAVO CICLO DEL FONAC, AL MISMO NÚMERO DE SERVIDORES PÚBLICOS LE FUE ENTREGADO EL PAGO DE SUS AHORROS, TODA VEZ QUE LAS 96 DEPENDENCIAS Y ENTIDADES AFILIADAS REALIZARON DURANTE EL MES DE AGOSTO DE 2017, EL TRÁMITE Y PAGO CORRESPONDIENTE A SU LIQUIDACIÓN</t>
  </si>
  <si>
    <t>DESTINO: EN 2017 EL COMITÉ TÉCNICO DEL FIDEICOMISO AUTORIZÓ 141 PROYECTOS POR 2,287,849,218.86 PESOS QUE CORRESPONDEN A: CHIAPAS CON 12 PROYECTOS POR 404,066,622.13 PESOS; GUANAJUATO CON 13 PROYECTOS POR 169,341,511.36 PESOS; GUERRERO CON 18 PROYECTOS POR 388,005,809.65 PESOS; HIDALGO CON 13 PROYECTOS POR 202,073,414.32 PESOS; MICHOACÁN CON 10 PROYECTOS POR 158,426,219.95 PESOS; OAXACA CON 19 PROYECTOS POR 352,748,405.91 PESOS; PUEBLA CON 5 PROYECTOS POR 150,050,000.00 PESOS; SAN LUIS POTOSÍ CON 9 PROYECTOS POR 116,661,881.00 PESOS; VERACRUZ CON 19 PROYECTOS POR 204,222,950.57 PESOS Y ZACATECAS CON 23 PROYECTOS POR 142,252,403.97 PESOS.
CUMPLIMIENTO DE LA MISIÓN:
SE DESTINARON 2,287,849,218.86 PESOS PARA LA EJECUCIÓN DE 141 PROYECTOS QUE FUERON RECOMENDADOS POR EL SUBCOMITÉ TÉCNICO DE VALORACIÓN Y APROBADOS POR EL COMITÉ TÉCNICO, QUE INCIDEN EN LAS VERTIENTES DEL ÍNDICE DE DESARROLLO HUMANO (SALUD, EDUCACIÓN E INGRESO).</t>
  </si>
  <si>
    <t>DESTINO: PAGO DE IMPUESTOS Y DERECHOS POR UN MONTO DE $57,600.00, ASÍ COMO DE HONORARIOS Y COMISIONES PAGADAS POR UN MONTO DE $360,000.00.
CUMPLIMIENTO DE LA MISIÓN:
EL 01-09-2017 SE APROBARON LAS ROP DEL FIDEFAF, QUE FUERON REMITIDAS A LOS EJECUTORES DE CONTRATOS CON EL FIN DE INICIAR LOS PROCESOS DE AUTORIZACIÓN DE PAGOS; EN LA SEGUNDA SESIÓN EXTRAORDINARIA DEL COMITÉ TÉCNICO SE AUTORIZÓ LA APLICACIÓN DE SUS RECURSOS PARA EL PAGO DE LAS OBLIGACIONES QUE DERIVEN DE LA CONTRATACIÓN DE LA EVALUACIÓN ESTRATÉGICA EN EL ÁMBITO FEDERAL DEL FAIS, HASTA POR UN MONTO DE $3,132,000.00, POR LO QUE CON ELLO SE HA AVANZADO EN EL CUMPLIMIENTO DEL FIN DEL FIDEFAF.</t>
  </si>
  <si>
    <t>DESTINO: PARA EL PAGO DE HONORARIOS, COMISIONES, IMPUESTOS Y DERECHOS, DERIVADOS DEL FIDEICOMISO CONSERVADURÍA DE PALACIO NACIONAL. ASÍ COMO PARA CUBRIR EROGACIONES DERIVADAS DE LAS FUNCIONES DE PROTECCIÓN, CONSERVACIÓN, RESTAURACIÓN Y RECUPERACIÓN DE LOS EDIFICIOS, ÁREAS OBJETOS Y COLECCIÓN ARQUEOLÓGICAS, ARTÍSTICAS E HISTÓRICAS QUE INTEGRAN EL PALACIO NACIONAL.
CUMPLIMIENTO DE LA MISIÓN:
LA EJECUCIÓN DE LOS TRABAJOS ESTARÁ SUJETA A LA APROBACIÓN POR LA COMISIÓN INTERINSTITUCIONAL.</t>
  </si>
  <si>
    <t>DESTINO: NO SE REPORTAN EGRESOS POR EL CONCEPTO DE ASISTENCIA Y DEFENSA LEGAL, POR LO QUE SOLO SE REFLEJA LOS PAGOS DE HONORARIOS FIDUCIARIOS.
CUMPLIMIENTO DE LA MISIÓN:
POR EL PERIODO DEL 1° DE ENERO AL 31 DE DICIEMBRE DE 2017, NO SE HAN EJERCIDO RECURSOS PARA BRINDAR ASISTENCIA Y DEFENSA LEGAL A LAS PERSONAS OBJETO DEL FIDEICOMISO.</t>
  </si>
  <si>
    <t>DESTINO: PAGO DEL SALDO DISPONIBLE DE LAS CUENTAS INDIVIDUALES DE LOS TRABAJADORES DE CONFIANZA QUE DEJARON DE PRESTAR SUS SERVICIOS EN LA COMISION NACIONAL BANCARIA Y DE VALORES.
CUMPLIMIENTO DE LA MISIÓN:
DEL 1° DE ENERO AL 31 DE DICIEMBRE DE 2017 Y DE CONFORMIDAD CON EL PROCEDIMIENTO DE PAGO ESTABLECIDO, SE ENTREGARON LOS SALDOS DE SUS CUENTAS INDIVIDUALES A 81 EMPLEADOS DE CONFIANZA QUE CAUSARON BAJA Y QUE ACUMULARON UNA ANTIGÜEDAD MÍNIMA DE 3 AÑOS DE SERVICIO ININTERRUMPIDO EN LA CNBV.</t>
  </si>
  <si>
    <t>DESTINO: PAGO EN FAVOR DE LOS TRABAJADORES DE BASE QUE DEJARON DE PRESTAR SUS SERVICIOS EN LA COMISION NACIONAL BANCARIA Y DE VALORES, ASI COMO LOS HONORARIOS FIDUCIARIOS.
CUMPLIMIENTO DE LA MISIÓN:
DEL PERIODO DEL 1° DE ENERO AL 31 DE DICIEMBRE DE 2017, Y DE CONFORMIDAD CON EL PROCEDIMIENTO DE PAGO ESTABLECIDO SE ENTREGO EL IMPORTE CALCULADO A 14 EMPLEADOS DE BASE QUE CAUSARON BAJA Y QUE ACUMULARON UNA ANTIGÜEDAD MINIMA DE 15 AÑOS DE SERVICIO ININTERRUMPIDOS EN LA CNBV. DE 15 AÑOS DE SERVICIO ININTERRUMPIDO EN LA CNBV.</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</si>
  <si>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</si>
  <si>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DESTINO: LOS RECURSOS EROGADOS CORRESPONDEN A LAS COMISIONES PAGADAS, A LOS HONORARIOS FIDUCIARIOS, Y A LOS PAGOS DE LA POLIZA DE RESPONSABILIDAD CIVIL REALIZADOS DURANTE EL PERIODO QUE SE REPORTA.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</si>
  <si>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DESTINO: SE EJERCIERON RECURSOS EN: MODERNIZACIÓN DE REYNOSA –PHARR; MODERNIZACIÓN Y AMPLIACIÓN DEL CRUCE MEXICALI I – CALEXICO; AMPLIACIÓN DEL ÁREA DE VEHÍCULOS LIGEROS DE NUEVO LAREDO II; SERVICIOS DE SEGURIDAD PARA LAS INSTALACIONES ADUANERAS 2015-2017; SERVICIOS DE SEGURIDAD PARA LAS INSTALACIONES ADUANERAS 2017-2019; ADQUISICIÓN DE EQUIPOS Y APARATOS PARA EL LABORATORIO DE ADUANAS (ADQ_EQ_LAB); ADQUISICIÓN DE EQUIPO DE SEGURIDAD Y HERRAMIENTAS DE INSPECCIÓN PARA LA REVISIÓN ADUANERA; CENTRO DE CONTROL, MONITOREO Y ADMINISTRACIÓN DE LA OPERACIÓN Y SEGURIDAD EN ADUANAS; PROGRAMA FORMATIVO EN MATERIA DE COMERCIO EXTERIOR 2014-2016; DESARROLLO DE PROYECTO EJECUTIVOS PARA EL REORDENAMIENTO O AMPLIACIÓN DE DIVERSAS ADUANAS DEL PAÍS; ADQUISICIÓN DE INSUMOS PARA EL LABORATORIO DE ADUANAS 2016-2019; ENTRE OTROS. LA DIFERENCIA DE MENOS, QUE EXISTE ENTRE EL GASTO REFLEJADO EN EL FLUJO DE EFECTIVO Y EL DEL ESTADO DE RESULTADOS SE DERIVA DE LOS MOVIMIENTOS DE CARGO Y ABONO CORRESPONDIENTE AL EJERCICIO 2017 DE LA CUENTA DE BALANCE, ANTICIPOS POR $-1,811,177.48 E IMPUESTOS POR PAGAR POR $ 1,507.21 Y CANCELACIÓN DE PASIVO POR $ 31,700.00. EL FIDEICOMISO PRESENTA COMPROMISOS POR PAGAR POR $ 643 821 269.63 Y POR CONTRATAR POR $ 832 905 589.66.
CUMPLIMIENTO DE LA MISIÓN:
PROYECTOS: MODERNIZACIÓN Y AMPLIACIÓN DEL CRUCE MEXICALI I – CALÉXICO; ENTRE OTROS Y CONTINUAR CON LA APLICACIÓN DE RECURSOS EN LOS PROYECTOS AUTORIZADOS.</t>
  </si>
  <si>
    <t>DESTINO: SE HAN EROGADO RECURSOS EN LOS SIGUIENTES PROYECTOS Y TÍTULO: SERVICIOS DE REVISIÓN NO INTRUSIVA PARA FACILITAR EL RECONOCIMIENTO ADUANERO DE MERCANCÍAS (TÍTULO); PROYECTO DE INTEGRACIÓN TECNOLÓGICA ADUANERA (PITA); FASE I, ETAPA 2: ARRENDAMIENTO DE UNIDADES MÓVILES DE REVISIÓN NO INTRUSIVA (FASE1-2_ERNI_MOV); SERVICIO DE SOPORTE OPERATIVO 3 (SSO 3); SOPORTE, DESARROLLO Y MANTENIMIENTO DE APLICACIONES 4 (SDMA 4); SERVICIOS DE MANTENIMIENTO, ACTUALIZACIÓN Y SOPORTE DE LICENCIAMIENTO MICROSOFT 2; FASE I, ETAPA I: PLAN DE EQUIPAMIENTO PARA INSPECCIÓN NO INTRUSIVA DE CARGA EN ADUANAS FRONTERIZAS Y MARÍTIMAS (FASE_I_ERNI); SERVICIOS ADMINISTRADOS DE CÓMPUTO EN LA NUBE 3 (SADCON 3); SERVICIO DE ARRENDAMIENTO VEHICULAR 2014-2019; SERVICIO DE ALMACENAMIENTO Y RESPALDO INFORMÁTICO (SARI); CANAL REMOTO DE SERVICIOS TRIBUTARIOS (CRST); SERVICIO DE ALMACENAMIENTO Y RESPALDO INFORMÁTICO (SARI); ENTRE OTROS. LA DIFERENCIA ENTRE EL ESTADO DE RESULTADOS Y FLUJO DE EFECTIVO, CORRESPONDE A LOS MOVIMIENTOS DE LAS CUENTAS DE ANTICIPOS Y/O PAGO ANTICIPADO -$ 255 704 386.84, MÁS -$ 14 880.58 DE PASIVOS, MÁS -$ 145 400.03 BENEFICIO Y OTROS PRODUCTOS. AL CIERRE DEL PERIODO, EL FIDEICOMISO PRESENTA COMPROMISOS POR PAGAR POR $ 34 491 193 815.65 Y POR CONTRATAR POR $ 17 873 019 034.86
CUMPLIMIENTO DE LA MISIÓN:
PROYECTOS: SERVICIO PARA DICTAMEN DE IMÁGENES DE REVISIÓN NO INTRUSIVA (SDI); MANTENIMIENTO, ACTUALIZACIÓN Y SOPORTE DE LICENCIAMIENTO MICROSOFT 3; SERVICIO DE PROCESAMIENTO ITANIUM (SPI); SERVICIO DE TELEFONÍA DE LARGA DISTANCIA 3 (STLD 3); ENTRE OTROS. Y CONTINUAR LA APLICACIÓN RECURSOS DE DIVERSOS PROYECTOS Y TÍTULO AUTORIZADO</t>
  </si>
  <si>
    <t>DESTINO: HONORARIOS, IMPUESTOS DIVERSOS, VARIACION CAMBIARIA, ESTIMACIONES, CASTIGOS Y OTROS EGRESOS.
CUMPLIMIENTO DE LA MISIÓN:
EL FIDEICOMISO CUENTA CON RECURSOS QUE CONSTITUYEN FONDOS DE GARANTIA QUE PERMITIRAN ACCEDER A CREDITOS A DIVERSAS PYMES.</t>
  </si>
  <si>
    <t>DESTINO: EN EL PERIODO QUE SE REPORTA SE REGISTRARON EGRESOS POR HONORARIOS, IMPUESTOS DIVERSOS, CASTIGOS Y VARIACION CAMBIARIA.
CUMPLIMIENTO DE LA MISIÓN:
ASIGNACION DE LOS RECURSOS A DIVERSOS PROGRAMAS EN CUMPLIMIENTO DE LOS FINES PARA LOS QUE FUE CONSTITUIDO EL FIDEICOMISO.</t>
  </si>
  <si>
    <t>DESTINO: EN EL PERIODO QUE SE REPORTA EL IMPORTE DE LOS EGRESOS ACUMULADOS CORRESPONDE A HONORARIOS, IMPUESTOS DIVERSOS Y FLUCTUACION CAMBIARIA.
CUMPLIMIENTO DE LA MISIÓN:
EN EL PERIODO QUE SE REPORTA SE CUMPLEN LA MISION Y FINES DEL FIDEICOMISO.</t>
  </si>
  <si>
    <t>DESTINO: EN EL PERIODO QUE SE REPORTA NO SE REALIZARON EGRESOS.
CUMPLIMIENTO DE LA MISIÓN:
EL FONDO DEL FIDEICOMISO QUEDO ESTABLECIDO PARA EL CUMPLIMIENTO DE LOS FINES.</t>
  </si>
  <si>
    <t>DESTINO: PENSIONES, JUBILACIONES, VALES DE DESPENSA, HONORARIOS MEDICOS, DEPORTIVOS, VIUDEZ Y ORFANDAD, MEDICINAS, HOSPITALES, REEMBOLSOS POR GASTOS MEDICOS, PRIMAS DE ANTIGUEDAD Y FONDO DE AHORRO PARA JUBILADOS.
CUMPLIMIENTO DE LA MISIÓN:
SE PAGARON EN EL PERIODO REPORTADO, PENSIONES, JUBILACIONES, VALES DE DESPENSA, HONORARIOS MEDICOS, DEPORTIVOS, VIUDEZ Y ORFANDAD, MEDICINAS, HOSPITALES, REEMBOLSOS POR GASTOS MEDICOS, PRIMAS DE ANTIGUEDAD Y FONDO DE AHORRO PARA JUBILADOS.</t>
  </si>
  <si>
    <t>DESTINO: EN EL PERIODO QUE SE REPORTA NO SE REALIZARON EGRESOS.
CUMPLIMIENTO DE LA MISIÓN:
EN EL PERIODO QUE SE REPORTA SE CUMPLEN LA MISION Y FINES DEL FIDEICOMISO.</t>
  </si>
  <si>
    <t>DESTINO: SE REALIZARON PAGOS POR CONCEPTO DE INTERESES PEA A JUBILADOS.
CUMPLIMIENTO DE LA MISIÓN:
EN EL PERIODO QUE SE REPORTA SE EROGARON RECURSOS PARA CUMPLIMIENTO DE LA MISION Y FINES DEL FIDEICOMISO.</t>
  </si>
  <si>
    <t>DESTINO: EMOLUMENTOS Y PRESTACIONES, IMPUESTOS DIVERSOS, COMISIONES PAGADAS, GASTOS DE ADMINISTRACION, DEPRECIACIONES.
CUMPLIMIENTO DE LA MISIÓN:
SE PARTICIPO EN CAPACITACION Y EDUCACION ENCAMINADAS AL MEJORAMIENTO DE LA CULTURA DE DISEÑO A NIVEL NACIONAL.</t>
  </si>
  <si>
    <t>DESTINO: GASTOS DE ADMINISTRACION, GASTOS DE VENTA Y GASTOS FINANCIEROS.
CUMPLIMIENTO DE LA MISIÓN:
APOYO A LA DIVULGACION DE DIVERSAS MANIFESTACIONES ARTISTICAS EN MEXICO.</t>
  </si>
  <si>
    <t>DESTINO: ENTREGAR LOS RECURSOS QUE EL COMITÉ TÉCNICO DEL FONDO DE APOYO A MUNICIPIOS AUTORICE A MUNICIPIOS Y ORGANISMOS, PARA CUBRIR LO SIGUIENTE: I) COSTOS PARA LA ELABORACIÓN DE ESTUDIOS Y PROYECTOS, ASOCIADOS A LOS PROGRAMAS Y PRODUCTOS DE BANOBRAS INCLUYENDO SU IDENTIFICACIÓN, DISEÑO, EVALUACIÓN, DIAGNOSTICO, EJECUCIÓN, PROMOCIÓN Y DIFUSIÓN; II) COSTOS RELACIONADOS CON ASISTENCIA TÉCNICA, FINANCIERA Y CAPACITACIÓN A SERVIDORES PÚBLICOS; III) COMISIONES POR APERTURA DE CRÉDITOS CUYA FUENTE DE PAGO SEAN RECURSOS DEL FAIS, Y IV) GASTOS DE ESTRUCTURACIÓN Y ORIGINACIÓN DE OPERACIONES DE CRÉDITO, ENTRE LOS QUE QUEDAN INCLUIDOS LOS DE CALIFICACIÓN DE LA ESTRUCTURA.
CUMPLIMIENTO DE LA MISIÓN:
A LA FECHA SE HAN EJERCIDO RECURSOS DE ESTE FIDEICOMISO, EN CUMPLIMIENTO DE FINES</t>
  </si>
  <si>
    <t>DESTINO: OTROS GASTOS DE ADMINISTRACION.
CUMPLIMIENTO DE LA MISIÓN:
EMITIR, ENAJENAR Y ENTREGAR LOS CERTIFICADOS DE PARTICIPACIÓN INMOBILIARIA NO AMORTIZABLES, CUANDO ÉSTOS HAYAN SIDO INTEGRAMENTE CUBIERTOS. SE CONTINUA INVITANDO A LOS INTERESADOS A ESCRITURAR, SIN AVANCE ALGUNO A LA FECHA QUE SE REPORTA.</t>
  </si>
  <si>
    <t>DESTINO: CUMPLIR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CUARTO TRIMESTRE DE 2017,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</si>
  <si>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DESTINO: PAGO DE PENSIONES, SERVICIO MÉDICO,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</si>
  <si>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PAGO DE OBLIGACIONES DERIVADAS DEL FONDO DE PENSIONES A AQUELLOS TRABAJADORES QUE INGRESEN A PRESTAR SUS SERVICIOS AL FIDEICOMITENTE EN FECHA POSTERIOR A LA ENTRADA EN VIGOR DE LAS CONDICIONES GENERALES DE TRABAJO DE 2009 A QUIENES LES SERA APLICABLE DE MANERA OBLIGATORIA AL PLAN DE PENSIONES DE CONTRIBUCION DEFINIDA, ASI COMO AQUELLOS TRABAJADORES QUE PRESTEN SUS SERVICIOS CONFORME A LO ESTABLECIDO EN LAS CONDICIONES GENERALES DE TRABAJO 1995, ANTERIORES A LAS CONDICIONES GENERALES DE TRABAJO 2009 QUE DEBAN MIGRAR AL PLAN DE PENSIONES DE CONTRIBUCION DEFINIDA.
CUMPLIMIENTO DE LA MISIÓN:
SE ADMINISTRA EL PATRIMONIO CON LA INTEGRACION DEL FONDO DE PENSIONES DE CONTRIBUCION DEFINIDA, SE RECIBEN LOS RECURSOS PARA SU INVERSIÓN Y ADMINISTRACIÓN.</t>
  </si>
  <si>
    <t>DESTINO: PAGO DE PENSIONES, PRIMAS DE ANTIGÜEDAD,BENEFICIOS POSTERIORES AL RETIRO Y COMISIONES FIDUCIARIAS
CUMPLIMIENTO DE LA MISIÓN:
GARANTIZAR EL PAGO DE PENSIÓNES Y JUBILACIONES ASÍ COMO PRESTAMOS Y PRIMAS DE ANTIGUEDAD A LOS EMPLEADOS BANJERCITO.</t>
  </si>
  <si>
    <t>DESTINO: PAGOS DE LAS PENSIONES, PRESTACIONES Y OTROS BENEFICIOS POSTERIORES AL RETIRO, ASÍ COMO LOS RETIROS QUE SOLICITE EL PERSONAL DE SUS CUENTAS INDIVIDUALES DEL FONDO INDIVIDUAL DE PENSIONES Y RENDIMIENTOS DEL PRÉSTAMO ESPECIAL DE AHORRO (PEA) QUE CORRESPONDAN A LOS FIDEICOMISARIOS.
CUMPLIMIENTO DE LA MISIÓN:
SE HA DADO CUMPLIMIENTO A LA MISIÓN Y FINES DEL FIDEICOMISO CONTITUIDO PARA ADMINISTRAR LAS RESERVAS DEL FONDO DE PENSIONES Y PRIMA DE ANTIGÜEDAD DE LA FIDEICOMITENTE.</t>
  </si>
  <si>
    <t>DESTINO: EN EL PERIODO QUE SE REPORTA SE REALIZARON PAGOS POR LOS SERVICIOS PROFESIONALES
CUMPLIMIENTO DE LA MISIÓN:
EN EL PERIODO QUE SE REPORTA NO SE ENTREGARON RECURSOS, NO SE REPORTAN MISIÓN NI FINES EN VIRTUD DE QUE EL FIDEICOMISO SE ENCUENTRA EN EXTINCIÓN.</t>
  </si>
  <si>
    <t>DESTINO: SEGUIMIENTO DEL PORTAFOLIO DE INVERSIONES DEL FONDO EMPRENDEDORES CONACYT-NAFINSA Y FILTRADO Y BUSQUEDA DE PROYECTOS Y FONDOS PARA EL FONDO DE FONDOS DE CAPITAL EMPRENDEDOR MEXICO VENTURES I Y EL FONDO DE COINVERSION DE CAPITAL SEMILLA STARTUP MEXICO Y FONDEO DEL PROGRAMA DE APOYO AL PATENTAMIENTO IMPI-FUMEC-NAFIN.
CUMPLIMIENTO DE LA MISIÓN:
INVERSION EN EL FONDO FISO DE CAPITAL FONDESO Y FONDO ALIANZA DEL PACIFICO</t>
  </si>
  <si>
    <t>DESTINO: AFECTACION DE BIENES EN FIDEICOMISO,PARA GARANTIZAR CREDITOS A CARGO DEL FIDEICOMITENTE MARIO RENATO MENENDEZ RODRIGUEZ.
CUMPLIMIENTO DE LA MISIÓN:
ANTE LA IMPOSIBILIDAD DE LLEVAR A CABO LA RECUPERACIÓN POR LA VÍA JUDICIAL, EL ÁREA JURÍDICA DE NACIONAL FINANCIERA, S.N.C., CONTINUA RECABANDO DIVERSAS CONSTANCIAS EN EL REGISTRO PÚBLICO DE LA PROPIEDAD Y DEL COMERCIO, CATASTRO Y JUZGADOS, PARA PODER INTEGRAR EL DICTAMEN DE CASTIGO, EL CUAL DADA LA COMPLEJIDAD Y ANTIGUEDAD DEL ASUNTO, ESTÁ EN PROCESO DE ELABORACIÓN.</t>
  </si>
  <si>
    <t>DESTINO: BRINDAR ASESORIA FINANCIERA Y LEGAL A PYMES, PERSONAS FISICAS CON ACTIVIDAD EMPRESARIAL, EMPRENDEDORES PARA EL OTORGAMIENTO DE CREDITOS Y APOYOS FINANCIEROS U OTROS PRODUCTOS NO FINANCIEROS NO DEFINIDOS POR NAFIN.
CUMPLIMIENTO DE LA MISIÓN:
DEL 01 DE ENERO AL 31 DE DICIEMBRE DE 2017, SE HAN PROPORCIONADO 4,061 ASESORÍAS Y SERVICIOS.</t>
  </si>
  <si>
    <t>DESTINO: ADMINISTRAR LOS RECURSOS FIDEICOMITIDOS;CONTINUAR CON EL MANTENIMIENTO, DESARROLLO Y CONSOLIDACIÓN DE LA OPERACIÓN DEL CANAL DE DISTRIBUCIÓN DE VENTA DE TÍTULOS EN DIRECTO AL PÚBLICO (CETESDIRECTO); PAGO DE LOS DIVERSOS SERVICIOS CONTRATADOS POR EL FIDEICOMISO 80595 SVD, EN EL AÑO DE 2017.
CUMPLIMIENTO DE LA MISIÓN:
LOS RESULTADOS OPERATIVOS SE MUESTRAN AL FINAL DE LA JUSTIFICACIÓN DE LA CONTINUIDAD DEL FIDEICOMISO 80595 QUE SE ANEXA POR SEPARADO. SE CONTINUA CON LOS OBJETIVOS ESTABLECIDOS TALES COMO: A) FACILITAR LA CONTRATACIÓN Y OPERACIÓN DE LOS CLIENTES DE CETESDIRECTO B)ESTABLECER NUEVOS CANALES PARA ACERCAR EL PROGRAMA A MAS SECTORES DE LA POBLACIÓN; C) FOMENTAR LA EDUCACIÓN FINANCIERA Y LA CULTURA DEL AHORRO A TRAVÉS DE DIVERSOS PROYECTOS TANTO PARA ADULTOS COMO PARA MENORES DE EDAD.</t>
  </si>
  <si>
    <t>DESTINO: GARANTIZAR LAS FIANZAS QUE OTORGUEN LAS INSTITUCIONES DE AFIANZAMIENTO A LAS MICRO, PEQUEÑAS Y MEDIANAS EMPRESAS.
CUMPLIMIENTO DE LA MISIÓN:
NA</t>
  </si>
  <si>
    <t>DESTINO: ENTREGAS POR CONCEPTO DE PAGO DE PENSIONES, PRIMA DE ANTIGÜEDAD, OTROS BENEFICIOS POSTERIORES AL RETIRO; ASÍ COMO, PERDIDA EN VENTA DE VALORES Y DECREMENTO POR VALUACIÓN DE MERCADO.
CUMPLIMIENTO DE LA MISIÓN:
EN CUMPLIMIENTO A LOS FINES DEL FIDEICOMISO: SE REALIZARON LOS PAGOS POR CONCEPTO DE PENSIONES, PRIMAS DE ANTIGUEDAD Y BENEFICIOS POSTERIORES AL RETIRO, POR EL CUARTO TRIMESTRE DEL EJERCICIO 2017.</t>
  </si>
  <si>
    <t>DESTINO: ENTREGAS POR CONCEPTO DE: PAGO A LOS TRABAJADORES POR TERMINACION DE LA RELACIÓN LABORAL, PÉRDIDA EN VENTA DE VALORES Y DECREMENTO POR VALUACIÓN DE MERCADO. INFORMACION AL CUARTO TRIMESTRE DE 2017.
CUMPLIMIENTO DE LA MISIÓN:
EN CUMPLIMIENTO CON LOS FINES DEL FIDEICOMISO: SE HAN REALIZADO LAS APORTACIONES DE NACIONAL FINANCIERA Y LAS APORTACIONES DE LOS TRABAJADORES ADHERIDOS AL FIDEICOMISO DE CONTRIBUCIÓN DEFINIDA CORRESPONDIENTES AL CUARTO TRIMESTRE DE 2017; ASIMISMO, SE REALIZARON LOS PAGOS A LOS TRABAJADORES POR CONCEPTO DE TERMINACION DE LA RELACION LABORAL POR EL CUARTO TRIMESTRE DE 2017.</t>
  </si>
  <si>
    <t>DESTINO: ENTREGAS POR CONCEPTO DE COMPLEMENTO PEA Y COSTO FINANCIERO DE PEA AL CUARTO TRIMESTRE DE 2017, DE CONFORMIDAD CON EL CONTRATO DEL FIDEICOMISO "COMPLEMENTO DEL PRESTAMO ESPECIAL PARA EL AHORRO (PEA) Y PRESTAMOS DE CORTO Y MEDIANO PLAZO PARA JUBILADOS BAJO EL PLAN DE BENEFICIO DEFINIDO"; MÁS PÉRDIDA EN VENTA DE VALORES Y DECREMENTO POR VALUACIÓN DE MERCADO. INFORMACIÓN AL CUARTO TRIMESTRE DE 2017.
CUMPLIMIENTO DE LA MISIÓN:
SE REALIZARON LAS ENTREGAS POR CONCEPTO DE COMPLEMENTO PEA Y COSTO FINANCIERO DE PEA DE CONFORMIDAD CON EL CONTRATO DE FIDEICOMISO "COMPLEMENTO DEL PRESTAMO ESPECIAL PARA EL AHORRO (PEA) Y PRESTAMOS DE CORTO Y MEDIANO PLAZO PARA JUBILADOS BAJO EL PLAN DE BENEFICIO DEFINIDO" EN CUMPLIMIENTO A LOS FINES DEL MISMO, POR EL CUARTO TRIMESTRE DEL EJERCICIO 2017.</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</si>
  <si>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</si>
  <si>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 HONORARIOS - CASTIGOS, DEPRECIACIONES Y AMORTIZACIONES - IMPUESTOS DIVERSOS - ENTREGAS A FIDEICOMISARIOS O FIDEICOMITENTES - ACREEDORES DIVERSOS - RESERVAS Y PROVISIONES PARA OBLIGACIONES DIVERSAS - ENTREGAS PATRIMONIALES - REMANENTE Y DEFÍCIT LÍQUIDO DE EJERCICIOS ANTERIORES
CUMPLIMIENTO DE LA MISIÓN:
MAYOR CANALIZACION DE CREDITO POR PARTE DE LOS INTERMEDIARIOS FINANCIEROS A LAS MICRO, PEQUEÑAS Y MEDIANAS EMPRESAS, ASI COMO A LAS PERSONAS FISICAS CON ACTIVIDAD EMPRESARIAL, A TRAVES DE LOS DIFERENTES PROGRAMAS OPERADOS.</t>
  </si>
  <si>
    <t>DESTINO: PARA EL PAGO DE PENSIONES Y JUBILACIONES POR ANTIGÜEDAD E INVALIDEZ A EXTRABAJADORES DE BANSEFI DE CONFORMIDAD CON LO ESTABLECIDO EN LOS ARTÍCULOS 44 Y 51 DE LAS CONDICIONES GENERALES DE TRABAJO DE LA INSTITUCIÓN.
CUMPLIMIENTO DE LA MISIÓN:
SE LOGRO TENER UNA RESERVA DE CONTINGENCIA Y UN MEJOR CONTROL INTERNO, ASÍ COMO GARANTIZAR A LOS BENEFICIARIOS DE ESTE FIDEICOMISO EL PAGO DE LAS OBLIGACIONES CONTRACTUALES QUE TIENE EL BANCO ANTE LOS MISMOS.</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</si>
  <si>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t>
  </si>
  <si>
    <t>DESTINO: LOS EGRESOS SE INTEGRAN CON LOS SIGUIENTES CONCEPTOS: IMPUESTOS DIVERSOS POR $50,666.00 POR HONORARIOS DEL AUDITOR DEL 2016 POR $21,160.00, POR ENTREGAS PATRIMONIALES POR $90,473.42 (POR PAGO DE RESARCIMIENTO SOLICITADO POR PGR PARA DAR CUMPLIMIENTO AL JUICIO DE AMPARO 215/1990 POR INSTRUCCIONES DE UN JUEZ) Y POR ENTREGAS PATRIMONIALES POR $200'000,000.00 (INTEGRADAS POR PAGO DE RESARCIMIENTO SOLICITADO POR PGR PARA EL PAGO DE DAÑOS Y PERJUCIOS A QUE FUE CONDENADA POR LA 11A SALA REGIONAL METROPOLITANA DEL ENTONCES TRIBUNAL FEDERAL DE JUSTICIA FISCAL Y ADMINISTRATIVA DENTRO DEL EXP. 10930/08-17-11-1 POR LA CANTIDAD DE $195'786,148.00 Y POR EL PAGO DE DAÑOS A QUE FUE CONDENADO EL SAE POR LA MISMA SALA DENTRO DEL EXPEDIENTE 10930/08-17-11-1 POR LA CANTIDAD DE $4'213,852.00) SEGÚN INFORMACIÓN REFLEJADA EN LOS ESTADOS FINANCIEROS AL 31 DE DICIEMBRE DE 2017 PROPORCIONADA POR NACIONAL FINANCIERA, S.N.C.,DIRECCION FIDUCIARIA
CUMPLIMIENTO DE LA MISIÓN:
EL FIDEICOMISO NO TIENE ESTABLECIDO UN PROGRAMA DE METAS Y CONSECUENTEMENTE UN PRESUPUESTO PARA EL EJERCICIO DE SUS FINES, YA QUE LA OPERACIÓN DEL MISMO ES RESULTADO DE ACCIONES PROPIAS DE OTRAS INSTANCIAS COMO LAS MINISTERIALES Y JUDICIALES, EN CUYAS DETERMINACIONES NO TIENE INGERENCIA EL FIDEICOMISO.</t>
  </si>
  <si>
    <t>DESTINO: PAGO DE PENSIONES, JUBILACIONES Y GASTOS MEDICOS
CUMPLIMIENTO DE LA MISIÓN:
OTORGAR LOS BENEFICIOS A LOS PENSIONADOS Y SUS BENEFICIARIOS DE BNCI, CONFORME A LAS CONDICIONES DE TRABAJO, CONSISTENTES EN EL PAGO DE PENSIONES Y GASTOS MEDICOS.</t>
  </si>
  <si>
    <t>DESTINO: PAGO DE PENSIONES, JUBILACIONES Y GASTOS MEDICOS.
CUMPLIMIENTO DE LA MISIÓN:
OTORGAR LOS BENEFICIOS A LOS PENSIONADOS Y SUS BENEFICIARIOS DE BANPESCA, CONFORME A LAS CONDICIONES DE TRABAJO, CONSISTENTES EN EL PAGO DE PENSIONES Y GASTOS MÉDICOS.</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</si>
  <si>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CUARTO TRIMESTRE DE 2017.</t>
  </si>
  <si>
    <t>DESTINO: PAGO OPORTUNO DE: OBLIGACIONES DE PENSIONES Y/O JUBILACIONES, GASTOS DE SERVICIO MÉDICO Y BENEFICIOS AL FALLECIMIENTO.
CUMPLIMIENTO DE LA MISIÓN:
PAGO PUNTUAL DE PENSIONES Y JUBILACIONES A 6,958 FIDEICOMISARIOS POR EL PERIODO DEL 1 DE ENERO AL 31 DE DICIEMBRE DE 2017 CONCLUYENDO CON 6,781 FIDEICOMISARIOS. ASI MISMO, SE OTORGÓ ATENCIÓN MÉDICO-QUIRURGICA, FARMACEUTICA Y HOSPITALARIA POR EL PERIODO DE ENERO A 13,875 BENEFICIARIOS CONCLUYENDO AL 31 DE DICIEMBRE CON 13,443.</t>
  </si>
  <si>
    <t>DESTINO: NO APLICA
CUMPLIMIENTO DE LA MISIÓN:
GARANTIZAR EL CUMPLIMIENTO DE PAGO DEL CRÉDITO OTORGADO AL GOBIENRO DEL ESTADO DE MORELOS. MISIÓN QUE FUE CUMPLIDA.</t>
  </si>
  <si>
    <t>DESTINO: LOS EGRESOS FUERON EJERCIDOS PARA DAR CUMPLIMIENTO AL PROGRAMA DE ACTIVIDADES 2017, POR LO QUE ESTÁN SUJETOS A REVISIÓN Y APROBACIÓN POR LA SHCP.
CUMPLIMIENTO DE LA MISIÓN:
SE DIO CUMPLIMIENTO AL PROGRAMA DE ACTIVIDADES 2017, QUE APOYA EL CUMPLIMIENTO DEL OBJETO DEL FIDEICOMISO EL CUAL CONSISTE EN CONTRIBUIR A LA PRESERVACIÓN DEL PATRIMONIO CULTURAL CONTENIDO EN EL CONJUNTO "LA NORIA" Y DESTINAR DICHO CONJUNTO A FUNCIONAR COMO ESPACIO ABIERTO PARA LA EXHIBICIÓN PÚBLICA DE DICHO PATRIMONIO CULTURAL.</t>
  </si>
  <si>
    <t>DESTINO: OTROS GASTOS DE ADMINISTRACIÓN.
CUMPLIMIENTO DE LA MISIÓN:
DESARROLLAR UN PROGRAMA DE URBANIZACIÓN, LOTIFICACIÓN Y EN SU CASO CONSTRUCCIÓN Y VENTA DE CASAS DE INTERÉS SOCIAL.</t>
  </si>
  <si>
    <t>DESTINO: PROMOCION DE LA INVERSIÓN DE CAPITAL EMPRENDEDOR Y PRIVADO EN TERRITORIO NACIONAL, AL FOMENTO, DESARROLLO Y CONSOLIDACIÓN DE EMPRESAS DEL SECTOR RURAL, AGROINDUSTRIAL Y AGRONEGOCIOS, SEAN NUEVAS O DE RECIENTE CREACIÓN Y/O TIEMPO DE OPERACION, PERO CON POTENCIAL DE DESARROLLO E INNOVACIÓN, NO LISTADAS EN BOLSA AL MOMENTO DE LA INVERSIÓN, RENTABLES Y/O GENERADORAS DE EMPLEO. LA APORTACIÓN REALIZADA SE EFECTUO CONFORME A LO DISPUESTO EN LAS CLAUSULAS PRIMERA Y SEGUNDA DEL CONVENIO DE ADHESIÓN AL FICA AGROPYME
CUMPLIMIENTO DE LA MISIÓN:
LA META DE LEVANTAMIENTO DE CAPITAL SE UBICÓ EN 200.000 MDP, DE LOS CUALES ACTUALMENTE SE HA REALIZADO APORTACIONES A PROYECTOS EN DONDE PARTICIPA FOCIR, POR 18.541 MDP, EN TANTO 97.259 MDP SE ENCUENTRAN EN PROCESO DE FORMALIZACIÓN DE LA INVERSIÓN, CON LO QUE SE ESPERA GENERAR UN IMPACTO SOCIO-ECONÓMICO EN 6 ENTIDADES FEDERATIVAS, EL BENEFICIO DE 58 PRODUCTORES Y CONTRIBUIR EN LA GENERACIÓN DE 385 EMPLEOS.</t>
  </si>
  <si>
    <t>DESTINO: INTEGRACIÓN DE UN FONDO DESTINADO A LA PROMOCIÓN DE LA INVERSIÓN DE CAPITAL DE RIESGO EN LOS ESTADOS DE CHIAPAS, TABASCO Y YUCATAN, PARA EL FOMENTO, DESARROLLO Y CONSOLIDACIÓN DE EMPRESAS DEL SECTOR RURAL.
CUMPLIMIENTO DE LA MISIÓN:
CON LA FINALIDAD DE ATENDER LA DEMANDA DE INVERSIÓN DE CAPITAL EN LA REGIÓN SURESTE, SE CREA ESTE FICA SURESTE 2 CON UN OBJETIVO DE LEVANTAMIENTO DE CAPITAL POR 809.400 MDP, REPORTANDOSE UNA INVERSIÓN FINANCIERA EXHIBIDA POR 308.738 MDP Y COMPROMETIDA POR 424.524 MDP, LO QUE HA PERMITIDO BENEFICIAR A 2 400 PRODUCTORES, GENERAR 385 EMPLEOS EN DOS ENTIDADES CON UN EFECTO MULTIPLICADOR DE 18.20 VECES.</t>
  </si>
  <si>
    <t>DESTINO: LOS RECURSOS SE CANALIZARÁN AL FOMENTO Y DESARROLLO DE OPERACIONES DE IMPULSO A LOS PROYECTOS DEL SECTOR RURAL Y AGROINDUSTRIAL, ASÍ COMO TODAS AQUELLAS ACTIVIDADES NECESARIAS PARA LA CONSECUCIÓN DE LOS OBJETIVOS DE DICHO SECTOR.
CUMPLIMIENTO DE LA MISIÓN:
POR SER DE RECIENTE CREACIÓN, EL FICA ESTÁ EN PROCESO DE ALCANZAR LAS METAS PREVISTAS.</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</si>
  <si>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DURANTE 2013 SE HAN REALIZADO APORTACIONES DE RECURSOS EN APOYO A PROYECTOS DE INVERSIÓN PREVIAMENTE AUTORIZADOS.
CUMPLIMIENTO DE LA MISIÓN:
LA META DE LEVANTAMIENTO DE CAPITAL ASCENDIÓ A 1 157.143 MDP, SE HAN CANALIZADO 1 020.057 MDP EN 9 EMPRESAS Y SE CUENTA CON 89.799 MDP DE INVERSIÓN COMPROMETIDA DENTRO DEL FONDO. CABE RESALTAR QUE EL CAPITAL OBJETIVO INICIAL FUE DE 900.000 MDP, POR LO QUE LA META INICIAL SE HA SUPERADO EN 113.3%. LA DERRAMA ECONÓMICA DE ESTAS INVERSIONES A BENEFICIADO A 25 ENTIDADES FEDERATIVAS, HA CONTRIBUIDO EN EL BENEFICIO DE 56,365 PRODUCTORES Y LA GENERACIÓN DE 9,362 EMPLEOS</t>
  </si>
  <si>
    <t>DESTINO: CREACIÓN DE UN FONDO CON RECURSOS PRIVADOS Y PUBLICOS (FEDERALES Y ESTATALES), QUE SERÁ DESTINADO A LA PROMOCIÓN DE LA INVERSIÓN DE CAPITAL DE RIESGO EN EL PARQUE AGROINDUSTRIAL ACTIVA, EN EL ESTADO DE QUERETARO
CUMPLIMIENTO DE LA MISIÓN:
LA META DE LEVANTAMIENTO DE CAPITAL SE ESTABLECIÓ EN 420.000 MDP. A LA FECHA SE HAN REALIZADO INVERSIONES POR 147.721 MDP Y SE TIENEN COMPROMISOS POR 200.389 MDP. CON LAS INVERSIONES REALIZADAS SE HAN GENERADO LOS SIGUIENTES IMPACTOS SOCIO-ECONOMICOS EN DOS ENTIDADES, BENEFICIANDO A 352 PRODUCTORES, LA GENERACIÓN DE 450 EMPLEOS Y UN EFECTO MULTIPLICADOR DE 3.32 VECES.</t>
  </si>
  <si>
    <t>DESTINO: LA PROMOCION DE INVERSION DE CAPITAL DE RIESGO EN TERRITORIO NACIONAL, AL FOMENTO, DESARROLLO Y CONSOLIDACION DE EMPRESAS DEL SECTOR RURAL, AGROINDUSTRIAL Y DE AGRONEGOCIOS.
CUMPLIMIENTO DE LA MISIÓN:
CON UNA META DE LEVANTAMIENTO DE CAPITAL POR 1,868.503 MDP, SE HA LOGRADO COLOCAR INVERSIÓN POR 900.451 MDP, LO QUE REPRESENTA EL 48.2% DE LA META, Y SE HAN CANALIZADO EN 7 PROYECTOS QUE SE ENCUENTRAN EN 11 ENTIDADES FEDERATIVAS Y QUE HAN PERMITIDO BENEFICIAR A 5,047 PRODUCTORES Y CONTRIBUIR EN LA GENERACIÓN DE 10,987 EMPLEOS, OBTENIENDO UN EFECTO MULTIPLICADOR DE 4.50 VECES.</t>
  </si>
  <si>
    <t>DESTINO: PROMOCION DEL CAPITAL DE RIESGO EN TERRITORIO NACIONAL, AL FOMENTO, DESARROLO Y CONSOLIDACION DE EMPRESAS DEL SECTOR RURAL, AGROINDUSTRIAL Y DE AGRONEGOCIOS
CUMPLIMIENTO DE LA MISIÓN:
LA META ACTUAL DE LEVANTAMIENTO DE CAPITAL ASCIENDE A 1,000.000 MDP, ACTUALMENTE SE TIENE EN PROCESO DE FORMALIZACIÓN INVERSIONES POR 624.584 MDP EN DOS PROYECTOS LO QUE PERMITIRÁ BENEFICIAR A 7,685 PRODUCTORES, CONTRIBUIR EN LA GENERACIÓN DE 485 EMPLEOS EN DOS ENTIDADES FEDERATIVAS. EN EGRESOS ACUMULADOS SE REFLEJA LA APORTACIÓN POR 22 MDP A LA EMPRESA FIOSAPI INMOBILIARIA.</t>
  </si>
  <si>
    <t>DESTINO: INCREMENTAR EL PATRIMONIO DEL FIDEICOMISO A EFECTO DE CUBRIR LOS DEPÓSITOS DE DINERO HASTA POR UNA CANTIDAD EQUIVALENTE A VEINTICINCO MIL UDIS DE CADA SOCIO AHORRADOR DE LAS SOCIEDADES COOPERATIVAS DE AHORRO Y PRÉSTAMO CON NIVEL DE OPERACIONES DE I A IV, EN CASO DE QUE DICHAS SOCIEDADES SE ENCUENTREN EN ESTADO DE DISOLUCIÓN Y LIQUIDACIÓN, O SE DECRETE SU CONCURSO MERCANTIL.
CUMPLIMIENTO DE LA MISIÓN:
RECIBIR , ADMINISTRAR E INVERTIR LAS APORTACIONES REALIZADAS POR LAS SOCIEDADES COOPERATIVAS DE AHORRO Y PRESTAMO REALIZACION DE OPERACIONES PREVENTIVAS TENDIENTES A EVITAR PROBLEMAS FINANCIEROS QUE PUEDAN PRESENTAR LAS SOCIEDADES EN LOS TERMINOS Y CONDICIONES QUE LA LEY ESTABLECE.</t>
  </si>
  <si>
    <t>DESTINO: LA REALIZACIÓN DE OPERACIONES PREVENTIVAS TENDIENTES A EVITAR PROBLEMAS FINANCIEROS QUE PUEDAN PRESENTAR LAS SOCIEDADES FINANCIERAS POPULARES Y LAS SOCIEDADES FINANCIERAS COMUNITARIAS CON NIVEL DE OPERACIONES DEL I A IV, ASÍ COMO LA PROCURACIÓN DE OBLIGACIONES RELATIVAS A LOS DEPÓSITOS DE AHORRO DE LOS SOCIOS DE DICHAS SOCIEDADES.
CUMPLIMIENTO DE LA MISIÓN:
INCREMENTAR EL PATRIMONIO DEL FIDEICOMISO A EFECTO DE CUBRIR LOS DEPÓSITOS DE DINERO HASTA POR UNA CANTIDAD EQUIVALENTE A VEINTICINCO MIL UDIS DE CADA CLIENTE AHORRADOR DE LAS SOCIEDADES FINANCIERAS POPULARES Y DE LAS SOCIEDADES FINANCIERAS COMUNITARIAS CON NIVEL DE OPERACIONES DE I A IV, EN CASO DE QUE DICHAS SOCIEDADES SE ENCUENTREN EN ESTADO DE DISOLUCIÓN Y LIQUIDACIÓN, O SE DECRETE SU CONCURSO MERCANTIL.</t>
  </si>
  <si>
    <t>DESTINO: N/A
CUMPLIMIENTO DE LA MISIÓN:
EL MANDATO ESTÁ EN PROCESO DE TERMINACIÓN. AL TÉRMINO DEL CUARTO TRIMESTRE DE 2017 NO SE PRESENTAN AVANCES RELEVANTES EN EL PROCESO DE TERMINACIÓN DEL MANDATO.</t>
  </si>
  <si>
    <t>DESTINO: N/A
CUMPLIMIENTO DE LA MISIÓN:
EL MANDATO SE ENCUENTRA EN PROCESO DE TERMINACIÓN. LA SHCP ESTÁ EVALUANDO LAS ACCIONES A SEGUIR CON BASE EN LOS RESULTADOS DE LA INVESTIGACIÓN ASOCIADA A LAS PROPIEDADES DEL MANDATO. AL CUARTO TRIMESTRE DE 2017 NO SE HAN PRESENTADO AVANCES RELEVANTES.</t>
  </si>
  <si>
    <t>DESTINO: N/A
CUMPLIMIENTO DE LA MISIÓN:
EL MANDATO ESTÁ EN PROCESO DE TERMINACIÓN. AL TÉRMINO DEL CUARTO TRIMESTRE DE 2017 NO SE PRESENTAN AVANCES RELEVANTES EN EL PROCESO DE TERMINACIÓN DEL MANDATO. PARA AVANZAR EN EL PROCESO DE TERMINACIÓN SE TIENE QUE INVESTIGAR EL ESTATUS DE LAS PROPIEDADES ASOCIADAS AL MANDATO LOCALIZADAS EN EL ESTADO DE TEXAS DE LOS ESTADOS UNIDOS DE AMÉRICA.</t>
  </si>
  <si>
    <t>DESTINO: NO SE REALIZARON EROGACIONES.
CUMPLIMIENTO DE LA MISIÓN:
LA UNIDAD DE BANCA DE DESARROLLO ESTÁ REVISANDO LAS OPCIONES QUE PERMITAN LLEVAR A CABO LA TERMINACIÓN DEL MANDATO.</t>
  </si>
  <si>
    <t>DESTINO: EN ENERO-DICIEMBRE DE 2017, LOS EGRESOS CORRESPONDEN A COSTO DE ADMINISTRACIÓN (TRASPASO DE RECURSOS EN FEBRERO Y AGOSTO DE LA CUENTA EN PESOS DEL MANDATO AL FIDEICOMISO FONDO DE INFRAESTRUCTURA PARA PAÍSES DE MESOAMÉRICA Y EL CARIBE POR $1´050,519.36, QUE NO SE CONSIDERA COMO PRÉSTAMO DIRECTO SINO COMO GASTO), AL TRASPASO DE RECURSOS DE LA CUENTA EN DÓLARES AL FIDEICOMISO FONDO DE INFRAESTRUCTURA PARA PAÍSES DE MESOAMÉRICA Y EL CARIBE (EN FEBRERO POR $9’574,753.99 DÓLARES, EQUIVALENTE A $191’453,908.36 CON UN TIPO DE CAMBIO DE 19.9957 AL 28 DE FEBRERO Y EN AGOSTO POR $10´922,416.30 DÓLARES, EQUIVALENTE A $194´577,385.18 CON UN TIPO DE CAMBIO DE 17.8145 AL 31 DE AGOSTO) Y AL CONCEPTO CAMBIOS ($19’407,007.81).
CUMPLIMIENTO DE LA MISIÓN:
EN EL PERIODO QUE SE INFORMA SE TRASPASARON RECURSOS AL FIDEICOMISO FONDO DE INFRAESTRUCTURA PARA PAÍSES DE MESOAMÉRICA Y EL CARIBE POR $387´081,812.90 COMPUESTO POR: $1´050,519.36 (COSTO DE ADMINISTRACIÓN) Y $386’031,293.54 POR SU EQUIVALENTE DE LA CUENTA EN DÓLARES.</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</si>
  <si>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t>
  </si>
  <si>
    <t>DESTINO: NO APLICA
CUMPLIMIENTO DE LA MISIÓN:
LA ENAJENACIÓN DE LOS LOTES EN EL FRACCIONAMIENTO DE AGUA HEDIONDA EN CUAUTLA, MORELOS, ESTÁ CUMPLIDA.</t>
  </si>
  <si>
    <t>DESTINO: COMPRA DE EQUIPO MILITAR, GASTOS BANCARIOS DE OPERACIÓN.
CUMPLIMIENTO DE LA MISIÓN:
SE CUBRIÓ DE MANERA OPORTUNA LAS ADQUISICIONES DE EQUIPO MILITAR ASÍ COMO LA CONTRATACIÓN DE OBRA PÚBLICA Y SERVICIOS NECESARIOS.</t>
  </si>
  <si>
    <t>DESTINO: PAGO A DEUDOS DE MILITARES FALLECIDOS O MILITARES CON UNA INUTILIDAD EN 1A. CATEGORIA EN ACTOS DEL SERVICIO CONSIDERADOS DE ALTO RIESGO Y GASTOS BANCARIOS DE OPERACION.
CUMPLIMIENTO DE LA MISIÓN:
SE AUTORIZARON CASOS PARA PAGO A DEUDOS DE MILITARES FALLECIDOS O CON UNA INUTILIDAD EN 1A. CATEGORIA EN ACTOS DEL SERVICIO CONSIDERADOS DE ALTO RIESGO.</t>
  </si>
  <si>
    <t>DESTINO: ACTIVIDADES DE OPERACIÓN DEL HOTEL FIESTA INN MAZATLAN
CUMPLIMIENTO DE LA MISIÓN:
SE CONCLUYÓ EL CONTRATO DE OPERACIÓN HOTELERA Y ESTÁ EN PROCESO DE EXTINCIÓN EL FIDEICOMISO.</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</si>
  <si>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</si>
  <si>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</si>
  <si>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</si>
  <si>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DESTINO: PROGRAMA DE OBSERVADORES A BORDO DE EMBARCACIONES ATUNERAS, CAMARONERAS Y TIBURONERAS, SEGUIMIENTO Y VERIFICACIÓN EN TIERRA DE ATÚN, ETC.
CUMPLIMIENTO DE LA MISIÓN:
DESDE EL INICIO DEL PROGRAMA DE OBSERVADORES, SE HA PARTICIPADO EN: 2,611 EMBARCACIONES ATUNERAS MAYORES DE 363 T/M; 7,917 DE ATÚN CON PALAGRE; 2,109 DE PESCA DE CAMARÓN DE ALTAMAR EN O.P Y GM; 3,359 DE CAMARÓN (PANGA) DEL ALTO G. DE CALIFORNIA Y COSTAS DE SINALOA; 653 DE PESCA DE TIBURÓN; 4,719 VERIFICACIONES DE DESCARGA DE EMBARCACIONES DE MEDIANA ALTURA Y 104,683 DE DESCARGA DE CAMARÓN RIVEREÑO.</t>
  </si>
  <si>
    <t>DESTINO: PAGO DE DIVERSOS PROYECTOS RELACIONADOS CON LA CONECTIVIDAD DIGITAL SATELITAL, CONECTIVIDAD DE BANDA ANCHA, PUNTOS MÉXICO CONECTADO PROYECTOS DE INCLUSION DIGITAL Y MÉXICO CONECTADO.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t>
  </si>
  <si>
    <t>DESTINO: SEGURIDAD PARA CRUCES VIALES FERROVIARIOS.
CUMPLIMIENTO DE LA MISIÓN:
EL FIDEICOMISO FONDO NACIONAL DE SEGURIDAD PARA CRUCES VIALES FERROVIARIOS, FUE CONSTITUIDO EL 18 DE DICIEMBRE DE 2017.</t>
  </si>
  <si>
    <t>DESTINO: ESTE FIDEICOMISO SE ENCUENTRA EN PROCESO DE EXTINCIÓN.
CUMPLIMIENTO DE LA MISIÓN:
ESTE FIDEICOMISO SE ENCUENTRA EN PROCESO DE EXTINCIÓN.</t>
  </si>
  <si>
    <t>DESTINO: PAGO DE HONORARIOS A FIDUCIARIOS, COMISIONES Y AUDITORÍA EXTERNA.
CUMPLIMIENTO DE LA MISIÓN:
LAS VIVS. BENEFICIADAS DEL PROG. DE COBERT. SOCIAL PARA LA TRANSICIÓN A LA TDT, QUE CUENTEN CON SEÑAL DE TV DIGITAL, LAS ZONAS BENEFICIADAS SON: CENTRO 93%, FRONTERA NORESTE 92%, FRONTERA NORTE 97%, LA LAGUNA 98%, NOROESTE 98% OCCIDENTE-BAJÍO 98% RESTO DEL PAÍS 92%.</t>
  </si>
  <si>
    <t>DESTINO: PARA APOYAR EL DESARROLLO DE LA INFRAESTRUCTURA PORTUARIA.
CUMPLIMIENTO DE LA MISIÓN:
EL FIDEICOMISO FONDO PARA EL FORTALECIMIENTO A LA INFRAESTUCTURA PORTUARIA, FUE CONSTITUIDO EL 5 DE DICIEMBRE DE 2017.</t>
  </si>
  <si>
    <t>DESTINO: HONORARIOS, GASTOS DE OPERACIÓN E INVERSIONES, OBJETO DEL FIDEICOMISO, INCLUIDO EL IVA.
CUMPLIMIENTO DE LA MISIÓN:
SE CUMPLE CON EL OBJETO Y FINES DEL FIDEICOMISO.</t>
  </si>
  <si>
    <t>DESTINO: PRÉSTAMOS OTORGADOS A LOS TRABAJADORES, GASTOS FIDUCIARIOS Y OTROS GASTOS.
CUMPLIMIENTO DE LA MISIÓN:
SE SOLICITARON 1141 PRÉSTAMOS, LOS CUALES SE OTORGARON AL 100%, CONFORME A LAS APORTACIONES Y AL DESTINO DE LOS RECURSOS, SE CUMPLIERON LOS FINES DEL FIDEICOMISO.</t>
  </si>
  <si>
    <t>DESTINO: EL IMPORTE DE LOS HONORARIOS CORRESPONDE A LOS MESES DE ENERO A DICIEMBRE DE 2017.
CUMPLIMIENTO DE LA MISIÓN:
EL FIDEICOMISO CONTINÚA CON LOS FINES PARA LOS QUE FUE CREADO.</t>
  </si>
  <si>
    <t>DESTINO: PAGO DE PENSIONES Y PRESTACIONES DE LOS FIDEICOMISARIOS, GASTOS DE ADMINISTRACIÓN, HONORARIOS E IMPUESTOS DIVERSOS.
CUMPLIMIENTO DE LA MISIÓN:
SE PAGÓ EN TIEMPO Y FORMA LA PENSIÓN DE 27,168 JUBILADOS MENSUALES EN PROMEDIO.</t>
  </si>
  <si>
    <t>DESTINO: OTROS GASTOS DE OPERACIÓN, ADMINISTRACIÓN, HONORARIOS Y COMISIONES PAGADAS.
CUMPLIMIENTO DE LA MISIÓN:
ESTE FIDEICOMISO SE ENCUENTRA EN PROCESO DE EXTINCION.</t>
  </si>
  <si>
    <t>DESTINO: PARA EL DESARROLLO DEL NUEVO AEROPUERTO INTERNACIONAL DE LA CIUDAD DE MÉXICO.
CUMPLIMIENTO DE LA MISIÓN:
AL CIERRE DEL CUARTO TRIMESTRE DE 2017, SE HAN COMPROMETIDO RECURSOS POR UN TOTAL DE 54,881.5 MILLONES DE PESOS (MDP), DERIVADO DE LA FIRMA DE 63 CONTRATOS EN MONEDA NACIONAL, DE LOS CUALES SE HAN CONCLUIDO 18 CON UN EJERCIDO DE 12,236.5 MDP. SE ANEXA AVANCE FISICO FINANCIERO DE LOS CONTRATOS EN EJECUCIÓN.</t>
  </si>
  <si>
    <t>DESTINO: NO APLICA
CUMPLIMIENTO DE LA MISIÓN:
SE CONTINÚA CON LOS FINES DE LA CONCESIÓN OTORGADA (20 DE OCTUBRE DE 1987) A BANOBRAS POR LA SCT PARA CONSTRUIR, OPERAR Y EXPLOTAR BAJO EL RÉGIMEN DE CUOTAS DE PEAJE EL TRAMO CARRETERO ATLACOMULCO-MARAVATÍO.</t>
  </si>
  <si>
    <t>DESTINO: NO APLICA
CUMPLIMIENTO DE LA MISIÓN:
SE CUMPLE CON EL OBJETO Y FINES DEL FIDEICOMISO, ÉSTE ESTARÁ VIGENTE POR LO MENOS HASTA EL TÉRMINO DEL PLAZO DE LA CONCESIÓN, EL CUAL ES EL 15 DE MARZO DEL 2041.</t>
  </si>
  <si>
    <t>DESTINO: NO APLICA
CUMPLIMIENTO DE LA MISIÓN:
ADMINISTRACIÓN DE LA COBRANZA DE TELEPEAJE.</t>
  </si>
  <si>
    <t>DESTINO: NO APLICA
CUMPLIMIENTO DE LA MISIÓN:
SE CUMPLE CON EL OBJETO Y FINES DEL FIDEICOMISO, ÉSTE ESTARÁ VIGENTE, POR LO MENOS, HASTA EL TÉRMINO DEL PLAZO DE LA CONCESIÓN, EL CUAL ES EL 28-NOV-2019.</t>
  </si>
  <si>
    <t>DESTINO: NO APLICA
CUMPLIMIENTO DE LA MISIÓN:
SE CUMPLE CON EL OBJETO Y FINES DEL FIDEICOMISO, ÉSTE ESTARÁ VIGENTE, POR LO MENOS, HASTA EL TÉRMINO DEL PLAZO DE LA CONCESIÓN, EL CUAL ES EL 17/OCT/2037.</t>
  </si>
  <si>
    <t>DESTINO: NO APLICA
CUMPLIMIENTO DE LA MISIÓN:
SE CUMPLE CON EL OBJETO Y FINES DEL FIDEICOMISO ÉSTE ESTARÁ VIGENTE, POR LO MENOS, HASTA EL TÉRMINO DEL PLAZO DE LA CONCESIÓN, EL CUAL ES EL 20/DIC/2020.</t>
  </si>
  <si>
    <t>DESTINO: NO APLICA
CUMPLIMIENTO DE LA MISIÓN:
SE CUMPLE CON EL OBJETO Y FINES DEL FIDEICOMISO, ÉSTE ESTARÁ VIGENTE, POR LO MENOS, HASTA EL TÉRMINO DEL PLAZO DE LA CONCESIÓN, EL CUAL ES EL 24-ABR-2022.</t>
  </si>
  <si>
    <t>DESTINO: NO APLICA
CUMPLIMIENTO DE LA MISIÓN:
SE CUMPLE CON EL OBJETO Y FINES DEL FIDEICOMISO, ÉSTE ESTARÁ VIGENTE, POR LO MENOS, HASTA EL TÉRMINO DEL PLAZO DE LA CONCESIÓN, EL CUAL ES EL 18/JUL/2020.</t>
  </si>
  <si>
    <t>DESTINO: EN EL MANDATO PARA EL PAGO DE COMPROMISOS DEL PABELLÓN AEROESPACIAL CFE-SCT-ASA, SE EJERCIERON RECURSOS ÚNICAMENTE PARA PAGO DE HONORARIOS E IMPUESTOS.
CUMPLIMIENTO DE LA MISIÓN:
DURANTE EL CUARTO TRIMESTRE EL “MANDATO PARA EL PAGO DE COMPROMISOS DEL PABELLÓN AEROESPACIAL CFE-SCT-ASA”, SÓLO SE EJERCIERON RECURSOS PARA EL PAGO DE HONORARIOS E IMPUESTOS.</t>
  </si>
  <si>
    <t>DESTINO: DURANTE EL EJERCICIO DE 2017, SE APOYARON 15 SOLICITUDES DE APOYO POR 43.0 MILLONES DE PESOS DE LA CONVOCATORIA 01-2016, PARA DAR CUMPLIMIENTO A LOS ACUERDOS DE LA 1A SESIÓN ORDINARIA DE 2017 DEL COMITÉ TÉCNICO.
CUMPLIMIENTO DE LA MISIÓN:
EN EL EJERCICIO 2017, SE APOYARON 15 SOLICITUDES DE APOYO DE LA CONVOCATORIA 01-2016, PARA DAR CUMPLIMIENTO A LOS ACUERDOS DE LA 1A SESIÓN ORDINARIA DE 2017 DEL COMITÉ TÉCNICO. EN EL PRIMER SEMESTRE DE 2017, LA INSTANCIA EJECUTORIA PUBLICÓ UNA RONDA DE CONVOCATORIAS PARA QUE SE PRESENTARAN SOLICITUDES DE ASISTENCIA TÉCNICA PARA LAS CATEGORÍAS I, II Y III, DE LAS CUALES SIETE SE ENCUENTRAN DE MINISTRACIÓN DE LOS RECURSOS, POR UN VALOR DE 7.18 MILLONES DE PESOS.</t>
  </si>
  <si>
    <t>DESTINO: MEJORAR LA COMPETITIVIDAD DE LAS PYMES.
CUMPLIMIENTO DE LA MISIÓN:
CON OBJETIVO DE DETERMINAR EL CUMPLIMIENTO DE LA MISIÓN Y FINES DEL FILANFI, SE ESTAN REALIZANDO ACCIONES DE EVALUACIÓN DE LOS PROGRAMAS E IMPACTOS (SE ANEXA INFORME DE ACTIVIDADES TRIMESTRE OCTUBRE-DICIEMBRE 2017)</t>
  </si>
  <si>
    <t>DESTINO: EL MONTO DEL PAGO DE HONORARIOS, NO INCLUYE 2,328.70 PESOS DE PASIVO POR CONCEPTO DE HONORARIOS PARA EL PAGO DEL SERVICIO DE AUDITORIA EXTERNA A CARGO DE BAKER TILLY Y MEXICO EN EL TOTAL DE INGRESOS SE INCLUYEN 77,947308.56 PESOS POR PAGO DE IMPUESTOS Y DERECHOS ASI COMO LA MINMISTRACION DE LO SIGUIENTES PROYECTOS: FIPRAPYME2017-1 POR 200 MDP, FIPRAPYME2017-2 POR 31 MDP, FIPRAPYME2017-3 POR 700 MDP, FIPRAPYME2017-4 POR 900 MDP; FIPRAPYME2017-5 POR 45 MDP;FIPRAPYME2017-6 75 POR 75 MDP,FIPRAPYME2017-7 POR 680 MDP; FIPRAPYME2017-8 POR 70 MDP; FIPRAPYME2017-9 POR 125 MDP ; FIPRAPYME2017-10 POR 60 MDP ;FIPRAPYME2017-11 POR 125 MDP
CUMPLIMIENTO DE LA MISIÓN:
EN TOTAL SE CANALIZO 2201 MDP PARA LOS SIGUIENTE PROYECTOS: FIPRAPYME2017-1 POR 200 MDP, FIPRAPYME2017-2 POR 31 MDP, FIPRAPYME2017-3 POR 700 MDP, FIPRAPYME2017-4 POR 900 MDP; FIPRAPYME2017-5 POR 45 MDP;FIPRAPYME2017-6 75 POR 75 MDP,FIPRAPYME2017-7 POR 680 MDP; FIPRAPYME2017-8 POR 70 MDP; FIPRAPYME2017-9 POR 125 MDP ; FIPRAPYME2017-10 POR 60 MDP ;FIPRAPYME2017-11 POR 125 MDP</t>
  </si>
  <si>
    <t>DESTINO: CUBRIR GASTOS ADMINISTRATIVOS Y RETIROS DEL PERSONAL.
CUMPLIMIENTO DE LA MISIÓN:
CONSTITUIR LA RESERVA REQUERIDA A TRAVÉS DE UN CONTRATO DE FIDEICOMISO IRREVOCABLE CON UNA INSTITUCIÓN FIDUCIARIA QUE CUBRA LA PRIMA DE ANTIGÜEDAD Y PLAN DE PENSIONES AL PERSONAL DE BASE.</t>
  </si>
  <si>
    <t>DESTINO: CUMPLIR CON LAS OBLIGACIONES LABORALES DE CONFORMIDAD CON LA NIF D-3 Y REGLAMENTO DEL PLAN DE PENSIONES DEL FIFOMI, PARA SUFRAGAR LOS BENEFICIOS QUE EL FIFOMI OTORGA A SUS EMPLEADOS. LOS EGRESOS ACUMULADOS COMPRENDEN EL PAGO A PERSONAL QUE DEJA DE PRESTAR SUS SERVICIOS POR UN IMPORTE DE $11,156,744.28 PARA 21 PERSONAS
CUMPLIMIENTO DE LA MISIÓN:
SE CUMPLIO CON LAS OBLIGACIONES LABORALES DE CONFORMIDAD CON LA NIF D-3, Y REGLAMENTO DEL PLAN DE PENSIONES DE CONTRIBUCION DEFINIDA PARA EL PERSONAL DE MANDO DEL FIFOMI. LOS EGRESOS ACUMULADOS COMPRENDEN EL PAGO DE $11,156,744.28 PARA 21 PERSONAS</t>
  </si>
  <si>
    <t>DESTINO: CUMPLIR CON LAS OBLIGACIONES LABORALES DE CONFORMIDAD CON LA NIF D-3 Y REGLAMENTO DEL PLAN DE PENSIONES DEL FIFOMI, PARA SUFRAGAR LOS BENEFICIOS QUE EL FIFOMI OTORGA A SUS EMPLEADOS. EL SALDO NETO AL PERIODO NO CONSIDERA PLUSVALÍA/MINUSVALÍA DE INVERSIONES EN VALORES.
CUMPLIMIENTO DE LA MISIÓN:
SE CUMPLIERON CON LAS OBLIGACIONES LABORALES DE CONFORMIDAD CON LA NIF D-3, ESTUDIO ACTUARIAL CORRESPONDIENTE AL EJERCICIO 2014 Y REGLAMENTO DEL PLAN DE PENSIONES DEL ORGANISMO. LOS EGRESOS ACUMULADOS COMPRENDEN EL PAGO AL PERSONAL QUE DEJA DE PRESTAR SUS SERVICIOS POR UN IMPORTE DE $3,955,599.82</t>
  </si>
  <si>
    <t>DESTINO: CUMPLIR CON LAS OBLIGACIONES LABORALES DE CONFORMIDAD CON LA NIF-D3 Y REGLAMENTO DEL PLAN DE ANTIGÜEDAD DEL FIFOMI, PARA SUFRAGAR LOS BENEFICIOS QUE EL FIFOMI OTORGA A SUS EMPLEADOS. EL SALDO NETO AL PERIODO NO CONSIDERA PLUSVALÍA/MINUSVALÍA DE INVERSIONES EN VALORES.
CUMPLIMIENTO DE LA MISIÓN:
SE CUMPLIERON CON LAS OBLIGACIONES LABORALES DE CONFORMIDAD CON LA NIF D-3, ESTUDIO ACTUARIAL CORRESPONDIENTE AL EJERCICIO 2014 Y REGLAMENTO DEL PLAN DE PRIMA DE ANTIGÜEDAD DEL ORGANISMO. LOS EGRESOS ACUMULADOS COMPRENDEN EL PAGO AL PERSONAL QUE DEJO DE PRESTAR SUS SERVICIOS POR UN IMPORTE DE $433,003.47</t>
  </si>
  <si>
    <t>DESTINO: EL GASTOS DE LOS ESTADOS FINANCIEROS 1,017,890.50 (+)RESERVAS POR PAGAR EN 2017 3,692,423.62 (+)PAGO PROVEEDOR 2016 12,883.10 (+)PAGO ACREEDORES 2016 36,298.52 EGRESO TOTAL 4,759,495.74
CUMPLIMIENTO DE LA MISIÓN:
EL FIDEICOMISO SE ENCUENTRA EN PROCESO DE CIERRE</t>
  </si>
  <si>
    <t>DESTINO: CUBRIR GASTOS ADMINISTRATIVOS Y FONDO DE AHORRO DEL PERSONAL POR EL PERIODO DE NOVIEMBRE 2016 A OCTUBRE 2017.
CUMPLIMIENTO DE LA MISIÓN:
LA CREACION DE UN FONDO DE AHORRO EN BENEFICIO DEL PERSONAL DE EXPORTADORA DE SAL, S.A. DE C.V.</t>
  </si>
  <si>
    <t>DESTINO: LOS GASTOS REALIZADOS QUE EN EL PERIODO FUERON LOS HONORARIOS,PAGO DE IMPUESTOS, ASÍ COMO LA ENTREGA DE APOYO AL BENEFICIARIO SIGUIENTE: G2 PRODUCCIONES S. R. L. DE C. V. 5,537,753.86
CUMPLIMIENTO DE LA MISIÓN:
PARA EL PRESENTES EJERCICIO FISCAL, LA POBLACIÓN POTENCIAL Y OBJETIVO SE CUANTIFICA EN CUATRO PRODUCCIONES, EN FUNCIÓN DE LOS DATOS HISTÓRICOS DE LOS PROYECTOS APOYADOS, LOS RECURSOS DISPONIBLES Y A LOS PROYECTOS AUTORIZADOS.</t>
  </si>
  <si>
    <t>DESTINO: APOYAR PARCIALMENTE, LOS PROYECTOS DE CARÁCTER EDUCATIVO, CULTURAL Y ACADÉMICO QUE AYUDEN A ESTRECHAR LOS LAZOS DE AMISTAD, ASÍ COMO A INCREMENTAR EL CONOCIMIENTO MUTUO (MÉXICO-JAPÓN).
CUMPLIMIENTO DE LA MISIÓN:
SE LLEVÓ A CABO LA LXI REUNIÓN DEL COMITÉ TÉCNICO. SE APROBARON PARA 2017 LOS PROYECTOS: CONSERVACIÓN DE LOS ÁLBUMES FOTOGRÁFICOS Y DE LAS FOTOGRAFÍAS ESTEREOSCÓPICAS DE RUFINO TAMAYO;HISTORIETA, MANGA Y CULTURA POPULAR; ONGAKU YAA (DIÁLOGO MUSICAL OAXACA-JAPÓN)</t>
  </si>
  <si>
    <t>DESTINO: OTORGAMIENTO DE BECAS Y GASTOS DE ADMINISTRACIÓN DE BECAS.
CUMPLIMIENTO DE LA MISIÓN:
LA TOTALIDAD DE LOS RECURSOS SE DESTINARA A BECAS PARA ESTUDIANTES, MAESTROS MEXICANOS QUE REALIZARÁN ESTUDIOS DE POSGRADO, ESTANCIA DE INVESTIGACIÓN E INTERCAMBIOS ACADÉMICOS PARA EL PROGRAMA "JÓVENES EN ACCIÓN".</t>
  </si>
  <si>
    <t>DESTINO: A ESCUELAS BENEFICIADAS PARA LA MEJORA DE LA INFRAESTRUCTURA FÍSICA, DESARROLLO DE LA GESTIÓN ESCOLAR; A LAS AUTORIDADES EDUCATIVAS LOCALES EN APOYO A LA SUPERVISIÓN ESCOLAR Y GASTOS DE OPERACIÓN Y EVALUACIÓN DE IMPACTO., AL CONAFE E INIFED PARA SEGUIMIENTO, A LOS ORGANISMOS ESTATALES DE LA INFRAESTRUCTURA FÍSICA EDUCATIVA Y, PARA EL DESARROLLO DE HABILIDADES DIGITALES, ANTICIPOS Y ESTIMACIONES POR LA INSTALACIÓN Y MANTENIMIENTO DE BEBEDEROS ESCOLARES DEL CICLO ESCOLAR 2015-2016 Y 2016-2017 YDISPERSIONES RELATIVAS A LA ESTRATEGIA DE ATENCIÓN A COMUNIDADES ESCOLARES AFECTADAS POR LOS SISMOS DE SEPTIEMBRE 2017 PARA REPARAR LOS DAÑOS MENORES EN LAS ESCUELAS PÚBLICAS DE EDUCACIÓN BÁSICA.
CUMPLIMIENTO DE LA MISIÓN:
AL CONCLUIR EL MES DE DICIEMBRE SE HABÍAN EFECTUADO EROGACIONES POR CONCEPTO DE COMPONENTE 1, 2, 3 GASTOS DE OPERACIÓN, DIPLOMADO, COMPONENTE 6 Y EVALUACION DE IMPACTO POR EL 96.0 % DEL TOTAL DE LOS RECURSOS ASIGNADOS PARA EL CICLO ESCOLAR 2016-2017.</t>
  </si>
  <si>
    <t>DESTINO: TRANSFERENCIAS POR CONCEPTOS DE: RECURSOS REGULARES: NA DIPLOMADO DE SUPERVISORES: NA EVALUACIÓN DE IMPACTO: NA
CUMPLIMIENTO DE LA MISIÓN:
ACCIONES DE ASESORÍA, ACOMPAÑAMIENTO Y SEGUIMIENTO A LAS ENTIDADES FEDERATIVAS, TANTO A DISTANCIA COMO PRESENCIALES PARA EL CUMPLIMIENTO DE LOS OBJETIVOS DEL PROGRAMA. ACCIONES DE CAPACITACIÓN A LAS AEL. PROYECTOS DE INNOVACIÓN. EVALUACIÓN DE IMPACTO DE LA AUTONOMÍA DE GESTIÓN ESCOLAR. VINCULACION INTERINSTITUCIONAL.</t>
  </si>
  <si>
    <t>DESTINO: SE ESTUVO REPORTANDO ERRONEAMENTEDISPONBILIDAD DE LA CUENTA BANCARIA 0448066310 DE BBV BANCOMER, MISMA QUE NO ESTA APERTURADA A NOMBRE DEL FIDICOMISO SUPERA, NI AL DE LA FIDUCIARIA BANCOMER, ESTA CUENTA ESTA APERTURADA A NOMBRE DE LA ASOCIACION NACIONAL DE UNIVERSIDADES E INSTITUCIONES DE EDUCACION SUPERIOR DE LA REPUBLICA MEXICANA, A.C., POR LO QUE LOS $2,057,486.54, SON RECURSOS DE ANUIES, A.C. Y NO DEL FIDEICOMISO SUPERA, SE ANEXA ESTA CUENTA BANCARIO.
CUMPLIMIENTO DE LA MISIÓN:
SE TIENE UN CUMPLIMIENTO GENERAL</t>
  </si>
  <si>
    <t>DESTINO: APOYAR LOS SERVICIOS QUE SE PROPORCIONAN A LOS ESTUDIANTES DE LOS SUBSISTEMAS DE PREPARATORIA ABIERTA, EDUCACIÓN MEDIA SUPERIOR A DISTANCIA Y BACHILLERATO SEMIESCOLARIZADO.
CUMPLIMIENTO DE LA MISIÓN:
PREPARATORIA ABIERTA (PROYECTOS I, II,III,IV Y V 41,270 ASESORÍA ACADÉMICA EN LA CIUDAD DE MÉXICO.; 71,950 EXÁMENES APLICADOS EN LA CIUDAD DE MÉXICO, 5 GUIONES DE MATERIAL AUDIOVISUAL PARA FORMACIÓN EN COMPETENCIAS DIDÁCTICAS DE DOCENTES.</t>
  </si>
  <si>
    <t>DESTINO: LIQUIDAR A LOS TRABAJADORES DEL SECTOR INSCRITOS AL FORTE EL MONTO QUE LES CORRESPONDE UNA VEZ QUE SE HAYAN RETIRADO DEL SERVICIO ACTIVO POR JUBILACIÓN, RENUNCIA O COMO SEGURO DE VIDA EN CASO DE DEFUNCIÓN
CUMPLIMIENTO DE LA MISIÓN:
SE ENCUENTRAN EN PROCESO DE LIQUIDACIÓN POR PARTE DEL FIDUCIARIO UN TOTAL DE 3,395 SOLICITUDES, CORRESPONDIENTES A LIQUIDACIÓN Y PAGO DE SEGURO DE VIDA.</t>
  </si>
  <si>
    <t>DESTINO: DE ENERO A DICIEMBRE DE 2017 SE HAN DESTINADO RECURSOS PARA: -COMISIONES AL FIDUCIARIO POR $1,120,000.00 -IVA DE COMISIONES AL FIDUCIARIO POR $179,200.00
CUMPLIMIENTO DE LA MISIÓN:
A LA FECHA, LAS ENTIDADES FEDERATIVAS Y LA CIUDAD DE MÉXICO HAN OTORGADO 77,792 CRÉDITOS A LOS BENEFICIARIOS, PRINCIPALMENTE PARA EL PAGO DE ENGANCHE Y GASTOS DE ESCRITURACIÓN, ASÍ COMO PARA EL MEJORAMIENTO Y AMPLIACIÓN DE VIVIENDA PROPIA, DE ESTOS, LAS ENTIDADES FEDERATIVAS OTORGARON 1,365 CRÉDITOS DE ENERO A DICIEMBRE DE 2017. QUEDANDO EN PROCESO 329 CRÉDITOS AL 31 DE DICIEMBRE DE 2017.</t>
  </si>
  <si>
    <t>DESTINO: A TRAVES DEL FIDEICOMISO SE SE DIO ATENCION A DOCENTES DE EDUCACION BASICA Y MEDIA SUPERIOR, SE DESARROLLARON TALLERES DE FORMACION DE DOCENTES;EVALUACION DE PROGRAMAS DE ESTUDIO; Y BECAS A DOCENTES Y SE SISTEMATIZA LA GESTION FINANCIERA.
CUMPLIMIENTO DE LA MISIÓN:
SON FINES DE ESTE FIDEICOMISO LA CREACION DE UN FONDO QUE CONTENGA COMO OBJETO FINANCIAR O COMPLEMENTAR EL FINANCIAMIENTO DE PROYECTOS CIENTIFICOS DE INVESTIGACION, LA CREACION Y MANTENIMIENTO DE INSTALACIONES DE INVESTIGACION, SU EQUIPAMIENTO, SUMINISTRO DE MATERIALES, OTORGAMIENTO DE INCENTIVOS EXTRAORDINARIOS A INVESTIGADORES QUE PARTICIPEN EN LOS PROYECTOS Y OTROS PROPOSITOS DIRECTAMENTE VINCULADOS PARA PROYECTOS CIENTIFICOS O TECNOLOGICOS QUE REALICE LA UPN.</t>
  </si>
  <si>
    <t>DESTINO: DURANTE EL CUARTO TRIMESTRE DE 2017. SE EFECTUARON PAGOS AL FIDUCIARIO POR CONCEPTO DE HONORARIOS POR LA ADMINISTRACION DEL FIDEICOMISO SEP-UNAM Y TRES RETIROS PARA PAGO A LA ENCARGADA DE LA OFICINA DEL FIDEICOMISO SEP-UNAM.
CUMPLIMIENTO DE LA MISIÓN:
LA FASE II DEL PROYECTO RUA DESCENTRALIZADA, SE CONCLUYO Y ESTA EN FASE DE OPERACIÓN Y AJUSTES. LA MESA DE AYUDA DEL PROYECTO DE LA RUAMX, ESTA EN OPERACIÓN, Y APOYA A LAS DISTINTAS AREAS QUE INTERVIENEN EN EL PROYECTO RUAMX, EN LA UNAM Y EN LAS INSTITUCIONES PARTICIPANTES. DEL ESTUDIO DENOMINADOSITUACION NAL. EN CUANTO A CAPACIDAD Y USO DE LAS TECNOLOGIAS DE INFORMACIÓN EN EDUCACIÓN SUPERIOR, SEÑALANDO POSIBLES LÍNEAS DE POLÍTICA PÚBLICA. SE ENCUENTRA EN FASE FINAL CON LA SEP.</t>
  </si>
  <si>
    <t>DESTINO: APOYO A LOS PROYECTOS ESPECÍFICOS VINCULADOS CON EL SECTOR PRODUCTIVO Y RELATIVOS A LA INVESTIGACIÓN CIENTÍFICA Y TECNOLÓGICA, ASÍ MISMO, LA CREACIÓN Y MANTENIMIENTO DE INSTALACIONES DE INVESTIGACIÓN, DESARROLLO CIENTÍFICO Y TECNOLÓGICO, SU EQUIPAMIENTO Y SUMINISTRO DE MATERIALES. POR OTRO LADO SE OTORGARON INCENTIVOS A INVESTIGADORES EN LOS PROYECTOS ANTES MENCIONADOS.
CUMPLIMIENTO DE LA MISIÓN:
ADMINISTRAR LOS RECURSOS FINANCIEROS PROVENIENTES DE LAS DEPENDENCIAS POLITÉCNICAS PARA EL FINANCIAMIENTO DE PROYECTOS ESPECÍFICOS DE INVESTIGACIÓN CIENTÍFICA Y DESARROLLO TECNOLÓGICO, LA CREACIÓN Y MANTENIMIENTO DE INSTALACIONES DE INVESTIGACIÓN Y DESARROLLO TECNOLÓGICO.</t>
  </si>
  <si>
    <t>DESTINO: DURANTE EL SEGUNDO TRIMESTRE DEL EJERCICIO DE 2017 SE DIÓ CUMPLIMIENTO A LOS 3 ACUERDOS ESTABLECIDOS EN LA SEGUNDA SESIÓN ORDINARIA DEL COMITÉ TÉCNICO DEL FIDEICOMISO DEL EJERCICIO 2016. DOS DE ELLOS RELATIVOS A LAS AUDITORÍAS DE ESTADOS FINANCIEROS EFECTUADAS POR LOS EJERCICIOS 2015 Y 2016, Y UNO MAS POR CONCEPTO DE APOYO AL PROYECTO DENOMINADO “ABACUS: UN ESPACIO NACIONAL DE CIENCIA Y TECNOLOGÍA DE CLASE MUNDIAL ESPECIALIZADO EN MATEMÁTICAS APLICADAS Y CÓMPUTO DE ALTO RENDIMIENTO.” DEL DEPARTAMENTO DE MATEMÁTICAS DEL CINVESTAV. ADEMAS SE RECUPERARON REMANENTES DE ACUERDOS PASADOS CUYA VIGENCIA HABIA TERMINADO CON ANTERIORIDAD.
CUMPLIMIENTO DE LA MISIÓN:
APOYO AL PROYECTO DENOMINADO “ABACUS: UN ESPACIO NACIONAL DE CIENCIA Y TECNOLOGÍA DE CLASE MUNDIAL ESPECIALIZADO EN MATEMÁTICAS APLICADAS Y CÓMPUTO DE ALTO RENDIMIENTO.” DEL DEPARTAMENTO DE MATEMÁTICAS DEL CINVESTAV.</t>
  </si>
  <si>
    <t>DESTINO: SE BRINDARON APOYOS ECONÓMICOS A LAS SIGUIENTES DISCIPLINAS DEPORTIVAS: ATLETISMO , BÁDMINTON, BASQUETBOL , CLAVADOS , ESGRIMA , HOCKEY SOBRE PASTO, KARATE, LUCHAS ASOCIADAS, NATACIÓN, PENTATLÓN MODERNO , RAQUETBOL, SQUASH, TAEKWONDO , TENIS, TIRO CON ARCO, TIRO DEPORTIVO, TRIATLÓN, VOLEIBOL Y AL DEPORTE ADAPTADO (SILLAS SOBRE RUEDAS Y CIEGOS Y DÉBILES VISUALES), PARA SU ASISTENCIA A COMPETENCIAS, CONCENTRACIONES DE PREPARACIÓN, CAMPAMENTOS, CAMPEONATOS MUNDIALES, A JUEGOS CENTROAMERICANOS 2018 EN BARRANQUILLA, COLOMBIA Y RUMBO A LOS JUEGOS OLÍMPICOS DE TOKIO 2020, MATERIAL, VESTUARIO, CALZADO Y EQUIPO DEPORTIVO, COMPLEMENTOS E INSUMOS MÉDICOS, PAGO DE ENTRENADORES Y EQUIPO MULTIDISCIPLINARIO, ASÍ COMO PAGO DE APOYOS ECONÓMICOS (ORDINARIOS, ESPECIALES Y VITALICIOS) A DEPORTISTAS DE ALTO RENDIMIENTO DEL DEPORTE CONVENCIONAL Y ADAPTADO, Y APOYOS ECONÓMICOS (ORDINARIOS) A ENTRENADORES DE ALTO RENDIMIENTO DEL DEPORTE CONVENCIONAL Y ADAPTADO, HONORARIOS FIDUCIARIOS, COMISIONES BANCARIAS Y OTROS GASTOS DE ADMINISTRACIÓN. AL MES DE DICIEMBRE DE 2017, CON UN UNIVERSO DE 300 DEPORTISTAS CONVENCIONALES, 34 DEPORTISTAS DEL DEPORTE ADAPTADO, APROXIMADAMENTE 1,434 DEPORTISTAS DEL DEPORTE NACIONAL Y 100 MEDALLISTAS OLÍMPICOS Y 81 MEDALLISTAS PARALÍMPICOS..
CUMPLIMIENTO DE LA MISIÓN:
SE BRINDÓ APOYO INTEGRAL A LOS BENEFICIARIOS DEL FIDEICOMISO EN APEGO A LO ESTABLECIDO EN EL CONTRATO CONSTITUTIVO, REGLAS DE OPERACIÓN Y ACUERDOS DEL COMITÉ TÉCNICO.</t>
  </si>
  <si>
    <t>DESTINO: LOS RECURSOS SON UTILIZADOS PARA EFECTUAR LOS PAGOS QUE APOYAN LA EDICIÓN, IMPRESIÓN, PUBLICACIÓN, DISTRIBUCIÓN Y COMERCIALIZACIÓN DE LOS LIBROS QUE INTERESAN AL SUBSISTEMA DE EDUCACIÓN MEDIA SUPERIOR DE LA DGETI Y PARA PROCEDER A LA ADQUISICIÓN DE LOS MATERIALES Y EQUIPOS NECESARIOS PARA EL CUMPLIMIENTO DEL OBJETO DEL FIDEICOMISO 853-3.
CUMPLIMIENTO DE LA MISIÓN:
1. FUERON IMPRESOS Y DISTRIBUIDOS LOS LIBROS QUE REQUIRIÓ LA DGETI EN LOS PRIMER NUEVE MESES DEL AÑO. 2. SE REALIZÓ EL COBRO DE LAS VENTAS DE LOS LIBROS COMERCIALIZADOS Y DISTRIBUIDOS EN LOS DISTINTOS PLANTELES DE LA DGETI,(OTRAS APORTACIONES). 3. SE EFECTUARON LOS PAGOS CORRESPONDIENTES A LOS COMPROMISOS DE LAS ADQUISICIONES, ARRENDAMIENTOS Y SERVICIOS CONTRATADOS PARA EL CUMPLIMIENTO DEL OBJETO DEL FIDEICOMISO 853-3, INCLUIDOS EN ESTE LAS IMPRESIONES Y DISTRIBUCIÓN DE LOS LIBROS.</t>
  </si>
  <si>
    <t>DESTINO: CUBRIR LAS OBLIGACIONES QUE TIENE LA ENTIDAD PARA CON SU PERSONAL EN CASO DE DESPIDO, ASÍ COMO EL QUE SE SEPARE VOLUNTARIAMENTE DE SU EMPLEO, SIEMPRE QUE HAYAN CUMPLIDO QUINCE AÑOS DE SERVICIO POR LO MENOS, DE ACUERDO A LO QUE ESTABLECE EL ARTICULO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CONTANDO AL 31 DE DICIEMBRE DE 2017 CON UN PATRIMONIO DE $154,801.24.</t>
  </si>
  <si>
    <t>DESTINO: CUBRIR LAS OBLIGACIONES QUE TIENE LA ENTIDAD PARA CON SU PERSONAL EN CASO DE DESPIDO DE ACUERDO A LO QUE ESTABLECE EL ARTICULO 50 DE LA LEY FEDERAL DEL TRABAJO.
CUMPLIMIENTO DE LA MISIÓN:
ESTE FIDEICOMISO ESTÁ EN PROCESO DE EXTINCIÓN; AL 30 DE SEPTIEMBRE DE 2017 YA NO CUENTA CON RECURSOS FINANCIEROS YA QUE EL SALDO SE UTILIZÓ PARA REALIZAR EL PAGO DE UNA INDEMNIZACIÓN. A LA FECHA YA SE FIRMÓ EL CONVENIO DE EXTINCIÓN Y SE ENCUENTRA EN TRÁMITE LA BAJA DE LA CLAVE DE REGISTRO PRESUPUESTARIO EN EL PASH.</t>
  </si>
  <si>
    <t>DESTINO: ENTREGAR A CADA UNO DE LOS FIDEICOMISARIOS LA PARTE QUE LE CORRESPONDA DEL PATRIMONIO DEL FIDEICOMISO EN LA FECHA DE LA LIQUIDACION ANUAL O AL TERMINO DE SU RELACION DE TRABAJO CON LA FIDEICOMITENTE. ASI COMO OTORGAR PRESTAMOS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ALCANZANDO AL 31 DE DICIEMBRE DE 2017 UN PATRIMONIO DE $938,411.03.</t>
  </si>
  <si>
    <t>DESTINO: EL CONVENIO DE COLABORACIÓN Y COORDINACIÓN DE FECHA 28/DIC/2007 QUE CELEBRAN POR UNA PARTE EL GOBIERNO FEDERAL, LA CONADE Y EL GOBIERNO DEL ESTADO DE JALISCO EN SU CLAUSULA PRIMERA DICE: EL PRESENTE CONVENIO TIENE POR OBJETO ESTABLECER LAS BASES CONFORME A LAS CUALES "EL CODE", Y "LA CONADE", UNIRÁN RECURSOS Y ESFUERZOS PARA CONTAR CON LAS INSTALACIONES DEPORTIVAS QUE SERÁN SEDE EN LA CELEBRACIÓN DE LOS JUEGOS PANAMERICANOS, GUADALAJARA 2011; REPERCUTIENDO EN BENEFICIO DE LA COMUNIDAD DEPORTIVA Y DE LA SOCIEDAD EN GENERAL.
CUMPLIMIENTO DE LA MISIÓN:
EL OBJETO SE LLEVÓ A CABO EN TIEMPO Y FORMA.</t>
  </si>
  <si>
    <t>DESTINO: NO SE REPORTAN MOVIMIENTOS EN LA CUENTA
CUMPLIMIENTO DE LA MISIÓN:
SE DESARROLLÓ LA INFRAESTRUCTURA Y EQUIPAMIENTO RELACIONADO CON EL DEPORTE Y TODAS AQUELLAS ACCIONES INHERENTES A DICHO RUBRO, EN EL ESTADO DE SINALOA, QUE FUERON AUTORIZADOS POR EL COMITÉ TÉCNICO.</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</si>
  <si>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SE CUMPLIO CON EL OBJETO PARA EL CUAL FUE CREADO EL FIDEICOMISO</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</si>
  <si>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EL OBJETO PARA EL CUAL FUE CREADO EL FIDEICOMISO, FUE CUMPLIDO.</t>
  </si>
  <si>
    <t>DESTINO: LOS RECURSOS SE DESTINAN PRINCIPALMENTE A LOS GASTOS DE OPERACIÓN DEL FIDEICOMISO,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</si>
  <si>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DESTINO: EL REMANENTE DEL FIDEICOMISO “FONDO DE APOYO AL PROGRAMA INTERSECTORIAL EDUCACIÓN SALUDABLE (PIES)” FUE ENTERADO A LA TESORERÍA DE LA FEDERACIÓN EL 19 DE JULIO DEL 2017. CABE SEÑALAR QUE SE ENCUENTRA EN PROCESO DE FORMALIZACIÓN EL CORRESPONDIENTE CONVENIO DE EXTINCIÓN, Y LA BAJA DE LA CLAVE DE REGISTRO DEL FIDEICOMISO SERÁ TRAMITADA UNA VEZ QUE SE CUENTE CON LA DOCUMENTACIÓN QUE REQUIERE LA NORMATIVIDAD APLICABLE.
CUMPLIMIENTO DE LA MISIÓN:
EL CT DEL FIDEICOMISO, EN SESIÓN DE FECHA 23 DE JUNIO DE 2014, APROBÓ EL OTORGAMIENTO DE UN DONATIVO POR 11 MDP AL FIDEICOMISO NO. 13744-6, PROG "VER BIEN PARA APRENDER MEJOR" OTORGAR 97 MIL ANTEOJOS A NIÑAS Y NIÑOS DE ESCUELAS PUBLICAS DE EDUCACIÓN PRIMARIA, EN LOS MUNICIPIOS MARGINACIÓN, DE LOS ESTADOS DE CHIAPAS, CHIHUAHUA, DURANGO, GUERRERO, OAXACA, QUERÉTARO Y VERACRUZ, EL CUAL SE TIENE EN PROCESO DE FORMASLIZAR Y POR CONSECUENCIA IMPACTAR EL SALDO DE DICHA SUBCUENTA</t>
  </si>
  <si>
    <t>DESTINO: DE ENERO A DICIEMBRE DE 2017 SE HAN DESTINADO RECURSOS PARA: -COMISIONES AL MANDATARIO POR $300,006.00 -HONORARIOS A DESPACHO DE AUDITORES EXTERNOS POR $16,596.00 -IVA DE COMISIONES AL MANDATARIO Y DE HONORARIOS A AUDITORES EXTERNOS POR $50,656.32 SE CONSIDERAN $40,000.00 DE COMISIÓN E IVA DE $6,400.00 DEL MES DE DICIEMBRE DE 2016, DEBIDO A QUE EL MANDATARIO PROPORCIONÓ EL ESTADO DE CUENTA DE DICHO MES, POSTERIOR A LA FECHA DE PRESENTACIÓN DEL INFORME DEL 4° TRIMESTRE DE 2016.
CUMPLIMIENTO DE LA MISIÓN:
NO HA SIDO POSIBLE QUE SESIONE EL COMITÉ OPERATIVO EN LA CIUDAD DE MÉXICO, PARA SOMETER A SU APROBACIÓN LA META DEL NÚMERO DE EQUIPOS DE CÓMPUTO A DISTRIBUIR EN EL MARCO DE LA CONVOCATORIA.</t>
  </si>
  <si>
    <t>DESTINO: LOS RECURSOS FEDERALES OTORGADOS AL MANDATO FUERON UTILIZADOS EN SU TOTALIDAD EN ANTERIORES EJERCICIOS FISCALES.
CUMPLIMIENTO DE LA MISIÓN:
ANTENDIÓ A USUARIOS OFICIALMENTE INSCRITOS EN 164 SEDES DE ASESORÍA, DISTRIBUIDAS EN 24 ENTIDADES FEDERATIVAS PARTICIPANTES.</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</si>
  <si>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</si>
  <si>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</si>
  <si>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DESTINO: NO SE OTORGARON AYUDAS ECONOMICAS EN EL CUARTO TRIMESTRE, A JUBILADOS Y PENSIONADOS DEL IMSS E ISSSTE PARA ADQUISICIÓN DE ÓRTESIS, PRÓTESIS Y APARATOS ORTOPÉDICOS. APOYOS FINANCIEROS POR PARTE DE LA FIDUCIARIA.
CUMPLIMIENTO DE LA MISIÓN:
DURANTE EL PERÍODO ENERO DICIEMBRE DE 2017, NO SE OTORGARON AYUDAS.</t>
  </si>
  <si>
    <t>DESTINO: LOS RECURSOS SOLAMENTE ESTÁN DISPONIBLES PARA LA LIQUIDACIÓN DE LOS GASTOS POR EXTINCIÓN DEL FIDEICOMISO
CUMPLIMIENTO DE LA MISIÓN:
NO EXISTEN METAS REGISTRADAS YA QUE ESTE FIDEICOMISO SE ENCUENTRA EN PROCESO DE EXTINCION.</t>
  </si>
  <si>
    <t>DESTINO: SE HA ENTREGADO UN IMPORTE TOTAL DE $11,872,364,867.16 POR CONCEPTO DE APOYOS, DE ACUERDO AL SISTEMA DE PROTECCIÓN SOCIAL EN SALUD, DURANTE EL PERIODO ENERO-DICIEMBRE DE 2017.
CUMPLIMIENTO DE LA MISIÓN:
SE HA ENTREGADO UN IMPORTE TOTAL DE $11,872,364,867.16 POR CONCEPTO DE APOYOS, DE ACUERDO AL SISTEMA DE PROTECCIÓN SOCIAL EN SALUD, DURANTE EL PERIODO ENERO-DICIEMBRE DE 2017.</t>
  </si>
  <si>
    <t>DESTINO: CONSTITUIR CON RECURSOS PROPIOS, EL FONDO PARA EL PAGO DE PENSIONES AL PERSONAL DEL INSTITUTO DEL FONDO NACIONAL PARA EL CONSUMO DE LOS TRABAJADORES (INFONACOT).
CUMPLIMIENTO DE LA MISIÓN:
ES UN FIDEICOMISO NO CONSIDERADO ENTIDAD Y SIN ESTRUCTURA. EL MONTO DE LOS RECURSOS FIDEICOMITIDOS SE ESTABLECE EN BASE A VALUACIÓN ACTUARIAL DE LAS OBLIGACIONES LABORALES, PRACTICADA ANUALMENTE POR DESPACHO INDEPENDIENTE, CON BASE EN EL CONTRATO COLECTIVO DE TRABAJO, EL REGLAMENTO DE PENSIONES Y JUBILACIONES DEL INFONACOT Y EL BOLETIN D-3 DE LOS PRINCIPIOS DE CONTABILIDAD GENERALMENTE ACEPTADOS.</t>
  </si>
  <si>
    <t>DESTINO: CONSTITUIR CON RECURSOS PROPIOS, EL FONDO PARA EL PAGO DE PRIMAS DE ANTIGÜEDAD AL PERSONAL DEL INSTITUTO DEL FONDO NACIONAL PARA EL CONSUMO DE LOS TRABAJADORES (INFONACOT).
CUMPLIMIENTO DE LA MISIÓN:
ES UN FIDEICOMISO NO CONSIDERADO ENTIDAD Y SIN ESTRUCTURA. EL MONTO DE LOS RECURSOS FIDEICOMITIDOS SE ESTABLECE EN BASE A VALUACIÓN ACTUARIAL DE LAS OBLIGACIONES LABORALES, PRACTICADA ANUALMENTE POR DESPACHO INDEPENDIENTE, CON BASE EN EL CONTRATO COLECTIVO DE TRABAJO, EL REGLAMENTO DE PENSIONES Y JUBILACIONES DEL INFONACOT Y EL BOLETIN D-3 DE LOS PRINCIPIOS DE CONTABILIDAD GENERALMENTE ACEPTADOS.</t>
  </si>
  <si>
    <t>DESTINO: OTORGAR CRÉDITOS PARA LA ADQUISICIÓN DE PREDIOS RÚSTICOS EN EL ESTADO DE CHIAPAS. LOS INGRESOS QUE SE REPORTAN CORRESPONDEN A INTERESES, Y LOS EGRESOS A COMISIONES PAGADAS Y GASTOS DE ADMINISTRACIÓN Y PROMOCIÓN.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</si>
  <si>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DESTINO: EROGACIONES POR CONCEPTO DE COMISIONES Y TARIFAS PAGADAS, ASÍ COMO GASTOS DE ADMINISTRACIÓN Y PROMOCIÓN.
CUMPLIMIENTO DE LA MISIÓN:
A TRAVÉS DE OFICIO IV-­410/0911/2017, EN EL CUAL SE ESTABLECE QUE LA EXTINCIÓN DEL MISMO ESTÁ EN LA ÚLTIMA FASE, DADO QUE SE HA INICIADO LA REVERSIÓN DE LA PROPIEDAD DE 441 INMUEBLES, LA CUAL UNA VEZ CONCLUIDA, ÚNICAMENTE RESTARÍA LLEVAR A CABO LA CONCENTRACIÓN DE LOS RECURSOS REMANENTES A LA TESOFE.</t>
  </si>
  <si>
    <t>DESTINO: CREAR UN FONDO DE AHORRO EN BENEFICIO DE LOS TRABAJADORES OPERATIVOS Y DE CONFIANZA, EXCLUYENDO A LOS MANDOS MEDIOS Y SUPERIORES
CUMPLIMIENTO DE LA MISIÓN:
LAS APORTACIONES POR PARTE DEL ORGANISMO Y TRABAJADORES CORRESPONDEN A LA 2A QNA DE JULIO 2016 A LA 1A QNA DE JULIO 2017.</t>
  </si>
  <si>
    <t>DESTINO: EL SALDO INICIAL CORRESPONDE AL PRIMER TRIMESTRE 2017, Y EL SALDO NETO DEL PERIODO A INFORMAR CORRESPONDE AL ESTADO DE POSICIÓN FINANCIERA AL 31 DE DICIEMBRE DE 2017.
CUMPLIMIENTO DE LA MISIÓN:
SE ADJUNTA REPORTE DE LAS APORTACIONES ALCANZADAS DURANTE EL EJERCICIO FISCAL 2017 CON CARGO AL PRESUPUESTO DE LAS DEPENDENCIAS Y ENTIDADES</t>
  </si>
  <si>
    <t>DESTINO: HONORARIOS FIDUCIARIOS Y PROFESIONALES, RENTAS Y GASTOS DE OPERACIÓN PAGADOS CON RECURSOS ESTATALES.
CUMPLIMIENTO DE LA MISIÓN:
COADYUVAR CON LA PLANEACIÓN DEL DESARROLLO A TRAVÉS DE LA ADMINISTRACIÓN DE LOS RECURSOS, QUE SE PROCURE (EL FIDEICOMISO) PARA FOMENTAR Y CANALIZAR APOYOS A ESTUDIOS Y PROYECTOS QUE HAYAN SIDO IDENTIFICADOS COMO DETONADORES DEL DESARROLLO REGIONAL.</t>
  </si>
  <si>
    <t>DESTINO: BANOBRAS YA NO EMITIÓ INFORMES DE ESTE FIDEICOMISO CORRESPONDIENTES AL CUARTO TRIMESTRE DE 2017, EN VIRTUD DE QUE ESTE FIDEICOMISO YA ESTÁ EXTINTO
CUMPLIMIENTO DE LA MISIÓN:
BANOBRAS YA NO EMITIÓ INFORMES DE ESTE FIDEICOMISO CORRESPONDIENTES AL CUARTO TRIMESTRE DE 2017, EN VIRTUD DE QUE ESTE FIDEICOMISO YA ESTÁ EXTINTO</t>
  </si>
  <si>
    <t>DESTINO: BANOBRAS YA NO EMITIO INFORMES DE ESTE FIDEICOMISO CORRESPONDIENTES AL CUARTO TRIMESTRE DEL 2017, EN VIRTUD DE QUE ESTE FIDEICOMISO YA ESTA EXTINTO.
CUMPLIMIENTO DE LA MISIÓN:
BANOBRAS YA NO EMITIÓ INFORMES DE ESTE FIDEICOMISO CORRESPONDIENTES AL CUARTO TRIMESTRE DEL 2017, EN VIRTUD DE QUE ESTE FIDEICOMISO YA ESTA EXTINTO.</t>
  </si>
  <si>
    <t>DESTINO: HONORARIOS FIDUCIARIOS
CUMPLIMIENTO DE LA MISIÓN:
COADYUVAR A LA PLANEACIÓN DEL DESARROLLO A TRAVÉS DE LA ADMINISTRACIÓN DE LOS RECURSOS, QUE SE PROCURE (EL FIDEICOMISO) PARA FOMENTAR Y CANALIZAR APOYOS A ESTUDIOS Y PROYECTOS QUE HAYAN SIDO IDENTIFICADOS COMO DETONADORES DEL DESARROLLO REGIONAL.</t>
  </si>
  <si>
    <t>DESTINO: DE CONFORMIDAD A LO ESTABLECIDO EN EL ART. 271 DE LA LEY FEDERAL DE DERECHOS, DEBERÁN SER EMPLEADOS EN INVERSIÓN FÍSICA CON IMPACTO SOCIAL, AMBIENTAL Y DE DESARROLLO URBANO POSITIVO, INCLUYENDO: CONSTRUCCIÓN, REMODELACIÓN DE CENTROS ESCOLARES, PAVIMENTACIÓN Y MTO. DE CALLES, RELLENOS SANITARIOS, PLANTAS DE TRATAMIENTO DE AGUA, OBRAS QUE PRESERVEN ÁREAS NATURALES, ETC.
CUMPLIMIENTO DE LA MISIÓN:
SE ANEXA REPORTE DE METAS 2017</t>
  </si>
  <si>
    <t>DESTINO: RADICAR A LAS REPRESENTACIONES AGRARIAS Y OFICINAS CENTRALES RECURSOS DEL PROGRAMA FONORDE, PARA LA OPERACIÓN DEL PROGRAMA.
CUMPLIMIENTO DE LA MISIÓN:
SE ANEXAN LAS METAS PROGRAMADAS PARA EL 2017.</t>
  </si>
  <si>
    <t>DESTINO: LOS GASTOS DE OPERACIÓN REFLEJADOS EN EL CUARTO TRIMESTRE CORRESPONDEN A LA APORTACIÓN A CUARTO PROYECTO BENEFICIADOS A LA CONVOCATORIA NACIONAL NO. 10/17 PARA APOYAR PROYECTOS DE BAJO CARBONO EN TRANSPORTE PÚBLICO.
CUMPLIMIENTO DE LA MISIÓN:
LA MISIÓN Y FINES DEL FONDO PARA EL CAMBIO CLIMÁTICO SE ESTAN CUMPLIENDO AL APOYAR PROYECTOS QUE REDUCEN LA EMISIÓN DE GASES EFECTO INVERNADERO A LA ATMOSFERA.</t>
  </si>
  <si>
    <t>DESTINO: PROYECTOS EN PROCESO: PROAIRE DE MORELOS; 2 PARA USO DE SENSORES REMOTOS Y MEDIR EMISIONES DE VEHÍC. EN CIRC.DE AUTOBUSES DE GAS NATURAL PARA REDUCIR EMISIONES; ELABORACIÓN DE CRITERIOS EN EMISIONES DE FUENTES FIJAS Y MÓVILES. ACCIONES DE COMUNICACIÓN SOCIAL; 1 SEGUIMIENTO DE EMISIONES A DIESEL; REVISIONES FISICO-MECANICAS; 1RESIDUOS SOLIDOS CONVERSIONES DE MOTORES EN TAXIS A GAS NATURAL.
CUMPLIMIENTO DE LA MISIÓN:
SE INFORMA QUE EN EL PERIODO OCTUBRE - DICIEMBRE DEL 2017 SE REALIZARON EROGACIONES POR LA CANTIDAD DE $5.7 MILLONES DE PESOS COMO PARTE DE MINISTRACIONES A CINCO PROYECTOS. EN EL PERIODO QUE SE REPORTA, SE CONCLUYO EL PROYECTO ELABORADO POR EL IMP DE SENSOR REMOTO.</t>
  </si>
  <si>
    <t>DESTINO: GASTOS POR CONCEPTO DE HONORARIOS AL FIDUCIARIO E IMPUESTOS Y DERECHOS.
CUMPLIMIENTO DE LA MISIÓN:
LOS RECURSOS SE UTILIZARAN PARA LA COBERTURA DE GASTOS NECESARIOS PARA CUMPLIR CON SUS FUNCIONES EN POSTERIORES EJERCICIOS FISCALES.</t>
  </si>
  <si>
    <t>DESTINO: DURANTE EL TRIMESTRE SE APLICARON LOS SIGUIENTES GASTOS: A) PAGO DE HONORARIOS Y COMISIONES POR: $17,307.20 B) PARA EL PROGRAMA DE BECAS POR: $1,505,146.55. BECAS DOCTORADO PERIODOS 2015-2018, 2016-2019 Y 2017-2020. MAESTRÍA PERIODOS 2016-2018 Y 2017-2019. PRÁCTICAS PROFESIONALES PP2017-1, SERVICIO SOCIAL SS2017-1, ASI COMO BECAS DE MOVILIDAD Y VINCULACIÓN ACADEMICA. C) $729,335.02 PARA LA ADQUISICIÓN DE EQUIPO CIENTIFICO Y TECNOLOGICO. D) $7,877,646.05 DESTINADO A ESTIMULOS AL DESEMPEÑO A LOS TECNOLOGOS DEL AGUA.
CUMPLIMIENTO DE LA MISIÓN:
SE HA FORTALECIDO LA INFRAESTRUCTURA TECNOLÓGICA DE LA INSTITUCIÓN Y SE HA PROPICIADO EL CRECIMIENTO Y LA EXPERIENCIA DE JÓVENES CALIFICADOS PARA AFRONTAR LOS RETOS NACIONALES Y REGIONALES ASOCIADOS AL MANEJO DEL AGUA.</t>
  </si>
  <si>
    <t>DESTINO: PROGRAMAS DEDICADOS AL MEJORAMIENTO DEL SISTEMA DE DRENAJE Y SANEAMIENTO DEL VALLE DE MÉXICO.
CUMPLIMIENTO DE LA MISIÓN:
EN EL CASO DEL TÚNEL EMISOR PONIENTE II SE LLEGÓ A UN AVANCE DEL 82% Y DEL TÚNEL CANAL GENERAL SE TIENE UN AVANCE DEL 24%, SIENDO ESTOS PROYECTOS DE INVERSIÓN LOS PRINCIPALES.</t>
  </si>
  <si>
    <t>DESTINO: PARA EL CUMPLIMIENTO DE LAS SIGUIENTES FUNCIONES DE LA CONABIO (FIDEICOMISARIA DEL FONDO PARA LA BIODIVERSIDAD): 1.- INSTRUMENTAR Y OPERAR EL SISTEMA NACIONAL DE INFORMACIÓN SOBRE BIODIVERSIDAD (SNIB), PARA BRINDAR DATOS, INFORMACIÓN Y ASESORÍA A DIVERSOS USUARIOS. 2.- INSTRUMENTAR LAS REDES DE INFORMACIÓN NACIONALES Y MUNDIALES SOBRE BIODIVERSIDAD. 3.- DAR CUMPLIMIENTO A LOS COMPROMISOS INTERNACIONALES EN MATERIA DE BIODIVERSIDAD ADQUIRIDOS POR MÉXICO QUE SE LE ASIGNEN. 4.- LLEVAR A CABO ACCIONES ORIENTADAS A LA CONSERVACIÓN Y USO SUSTENTABLE DE LA BIODIVERSIDAD DE MÉXICO.
CUMPLIMIENTO DE LA MISIÓN:
SE CUMPLIÓ CON LA MISIÓN DE LA COMISIÓN NACIONAL PARA EL CONOCIMIENTO Y USO DE LA BIODIVERSIDAD (CONABIO) QUE ES "PROMOVER, COORDINAR, APOYAR Y REALIZAR ACTIVIDADES DIRIGIDAS AL CONOCIMIENTO DE LA DIVERSIDAD BIOLÓGICA, ASÍ COMO A SU CONSERVACIÓN Y USO SUSTENTABLE, PARA BENEFICIO DE LA SOCIEDAD", A TRAVÉS DEL FIDEICOMISO "FONDO PARA LA BIODIVERSIDAD" CUYO OBJETO ES INTEGRAR UN FONDO CON RECURSOS EN NUMERARIO Y EN ESPECIE PARA PROMOVER, FINANCIAR Y APOYAR LAS ACTIVIDADES DE LA CONABIO.</t>
  </si>
  <si>
    <t>DESTINO: APOYO AL DESARROLLO SUSTENTABLE DEL MEDIO AMBIENTE Y LA PROTECCIÓN DEL "AFF VALLE DE BRAVO, MALACATEPEC, TILOSLOC Y TEMASCALTEPEC", EN SUS PROYECTOS Y ACCIONES PREVISTAS PARA EL PRESENTE EJERCICIO.
CUMPLIMIENTO DE LA MISIÓN:
SE SIGUE LLEVANDO A CABO EL TRAMITE DE LAS DEMANDAS AGRARIAS, ORIGINADAS CON MOTIVO DE LA REALIZACIÓN DEL OBJETO DEL FIDEICOMISO, ASÍ COMO EL DE FORTALECER LAS ACCIONES DE CONSERVACIÓN, PROTECCIÓN Y PRESERVACIÓN DEL ÁREA DE PROTECCIÓN DE RECURSOS NATURALES CUENCAS DE LOS RÍOS VALLE DE BRAVO, MALCATEPEC, TILOSLOC Y TEMASCALTEPEC EN EL ESTADO DE MÉXICO, Y ASÍ CUMPLIR CON LOS FINES DEL FIDEICOMISO.</t>
  </si>
  <si>
    <t>DESTINO: EN EL PERIODO SE REALIZARON EGRESOS DESTINADOS AL PAGO DE COMISIONES Y HONORARIOS DE LA MANDATARIA; Y PARA LA OPERACIÓN.
CUMPLIMIENTO DE LA MISIÓN:
SE CONSTRUYO UNA NUEVA BARDA PERIMETRAL. SE HIZO UN LEVANTAMIENTO TOPOGRAFICO, MECANICA DE SUELOS Y UNA PROPUESTA DE PROGRAMA DE REMEDIACIÓN. LA SHCP AUTORIZO LA CARTERA DE INVERSIÓN PARA REALIZAR OBRAS DE REMEDIACIÓN. SE EMITIO UN DICTAMEN DE TERMINACIÓN ANTICIPADA DEL CONTRATO DE DISPOSICIÓN FINAL DE AZUFRE, CONFORME A LA LEY DE ADQUISISCIONES, ARRENDAMIENTOS Y SERVICIOS DEL SECTOR PÚBLICO Y SU REGLAMENTO.</t>
  </si>
  <si>
    <t>DESTINO: GASTOS POR ELABORACIÓN DEL PROYECTO EJECUTIVO Y LA CONSTRUCCIÓN DEL TÚNEL EMISOR ORIENTE, LA SUPERVISIÓN EXTERNA, LAS GERENCIAS EXTERNAS PARA LA CONSTRUCCIÓN Y LA ASISTENCIA ESPECIALIZADA EN LOS EQUIPOS EXCAVADORES, ADQUISICIÓN Y RENTA DE TERRENOS PARA LA EXCAVACIÓN DEL TÚNEL, ASÍ COMO DIVERSOS ESTUDIOS, ASESORÍAS Y DICTÁMENES CORRESPONDIENTES AL PROCESO CONSTRUCTIVO DE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SOBREEXPLOTACIÓN DE LOS MANTOS ACUÍFEROS E INCREMENTAR LA COBERTURA EN EL RUBRO DE SANEAMIENTO DE AGUAS NATURALES.
CUMPLIMIENTO DE LA MISIÓN:
SE REPORTARÁN HASTA LA CONCLUSIÓN DEL PROYECTO.</t>
  </si>
  <si>
    <t>DESTINO: DURANTE EL CUARTO TRIMESTRE DE 2017,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Y LA ATENCIÓN PUNTUAL A TEMAS ESTRATÉGICOS RELACIONADOS CON LA CONSERVACIÓN.
CUMPLIMIENTO DE LA MISIÓN:
DURANTE EL CUARTO TRIMESTRE DE 2017 LOS APOYOS ESTUVIERON CENTRADOS EN EL PROGRAMA PARA LA CONSERVACIÓN DE MARES Y COSTAS, PROGRAMA VIDA RURAL SUSTENTABLE, PROGRAMA DE LIDERAZGO EN EL SISTEMA ARRECIFAL MESOAMERICANO Y PROYECTOS DE CONSERVACIÓN Y CUENCAS COSTERAS. ASIMISMO, SE DESTINARON RECURSOS PARA CUBRIR LOS COSTOS CENTRALES (INDIRECTOS).</t>
  </si>
  <si>
    <t>DESTINO: EL CONSEJO ASESOR DE APLICACION NO SESIONO EN EL TRIMESTRE QUE SE REPORTA
CUMPLIMIENTO DE LA MISIÓN:
EL CONSEJO ASESOR DE APLICACION NO SESIONO EN EL TRIMESTRE QUE SE REPORTA</t>
  </si>
  <si>
    <t>DESTINO: EN ESTE PERIODO NO SE REALIZARON EROGACIONES DIVERSAS AL PAGO DE HONORARIOS A LA FIDUCIARIA
CUMPLIMIENTO DE LA MISIÓN:
CON LOS PROYECTOS QUE TIENE ESTA INSTITUCION, SE DARA CUMPLIMIENTO A LA MISION Y FINES DEL MANDATO, CONSISTENTE EN QUE LA PGR CUENTE CON EL EQUIPAMIENTO Y LOS INSTRUMENTOS PARA MODERNIZAR SUS INSTALACIONES Y MEJORAR EL DESEMPEÑO DE LAS FUNCIONES CONSTITUCIONALES QUE TIENE ENCOMENDADAS. EL MANDATO ES UTILIZADO PARA ADMINISTRAR LOS RECURSOS ECONOMICOS DE FORMA TRANSPARENTE Y SIRVE DE BASE PARA LA RENDICION DE CUENTAS,YA QUE PROPORCIONA LOS REPORTES QUE PERMITEN SU VIGILANCIA Y FISCALIZACION.</t>
  </si>
  <si>
    <t>DESTINO: GASTOS DE DIFUSIÓN $51,651,212.81
CUMPLIMIENTO DE LA MISIÓN:
LOS RECURSOS SE UTILIZARAN PARA EL PAGO DE SERVICIOS DE DIFUSIÓN EN DISTINTOS MEDIOS MASIVOS, COMO COMPLEMENTO PARA LA DIFUSIÓN DE LOS ACUERDOS POR LOS QUE SE OFRECEN RECOMPENSAS, COMO UNA ESTARTEGIA INSTITUCIONAL PARA LA OBTENCIÓN D INFROMACIÓN ÚTIL Y DETERMINANTE PARA LA LOCALICIÓN Y CAPTURA DE DELLINCUENTES, Y AHORA TAMBIÉN PARA LA LOCALIZACIÓN DE PERSONAS DESAPARECIDAS VICTIMAS DE DELITOS.</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</si>
  <si>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INVERSIÓN DE ESTOS RECURSOS AL 31 DE DICIEMBRE DE 2017 ESTE FONDO SE ENTREGÓ EL MES DE AGOSTO DE 2017 ENTRE LOS TRABAJADORES OPERATIVOS DEL INACIPE.</t>
  </si>
  <si>
    <t>DESTINO: LOS EGRESOS REPORTADOS CORRESPONDEN A PAGO DE HONORARIOS FIDUCIARIOS Y MINISTRACIONES A LOS SIGUIENTES PROYECTOS: PROYECTO DE EFICIENCIA Y SUSTENTABILIDAD ENERGÉTICA EN MUNICIPIOS, PROYECTO EJECUCIÓN DE DONATIVOS Y PRÉSTAMOS DEL BANCO MUNDIAL, MECANISMO DE FONDO REVOLVENTE PARA EL FINANCIAMIENTO DEL PROYECTO GEF-SENER, PROYECTO NACIONAL EN ALUMBRADO PÚBLICO MUNICIPAL, ECO-CRÉDITO EMPRESARIAL, APOYO A LA GENERACIÓN DISTRIBUIDA, PROYECTO SEZARIC DE BIOMASA FORESTAL.
CUMPLIMIENTO DE LA MISIÓN:
EN LA SESIÓN DEL PASADO 29 DE NOVIEMBRE SE APROBÓ EL NUEVO PROYECTO JUCHITÁN SUSTENTABLE POR $115 MILLONES DE PESOS.</t>
  </si>
  <si>
    <t>DESTINO: LOS RECURSOS SE DESTINARON AL PAGO DE HONORARIOS FIDUCIARIO, PAGO DE AVANCES DE LOS PROYECTOS DE ELECTRIFICACION DE COMUNIDADES RURALES Y ZONAS URBANAS MARGINADAS ASI COMO EL REINTEGRO DE LOS RECURSOS AL CENACE PARA LA ENTREGRA DE LOS MISMOS A LOS PARTICIPANTES DEL MERCADO EN CUMPLIMIENTO AL ART 114 SEGUNDO PARRAFO DE LA LEY DE LA INDUSTRIA ELÉCTRICA
CUMPLIMIENTO DE LA MISIÓN:
EL COMITÉ TÉCNICO HAN LLEVADO A CABO 6 SESIONES EXTRAORDINARIAS Y 2 SESIÓN ORDINARIA PARA PODER DAR SEGUIMIENTO A LOS PROYECTOS DE ELECTRIFICACIÓN DE COMUNIDADES RURALES Y ZONAS URBANAS MARGINADAS COMO LO MARCAN LOS FINES DEL FIDEICOMISO</t>
  </si>
  <si>
    <t>DESTINO: CUBRIR EL GASTO EFECTUADO POR LOS PROYECTOS DE INVESTIGACION CIENTIFICA Y DE DESARROLLO TECNOLOGICO QUE REALIZA EL INSTITUTO NACIONAL DE ELECTRICIDAD Y ENERGÍAS LIMPIAS.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</si>
  <si>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 Y A PARTIR DEL TERCER TRIMESTRE DE 2011,SE ESTÁN CUBRIENDO PAGOS POR PENSIONES Y JUBILACIÓN.</t>
  </si>
  <si>
    <t>DESTINO: FONDO DE AHORRO EN BENEFICIO DEL PERSONAL OPERATIVO DE BASE Y DE CONFIANZA DEL IMP
CUMPLIMIENTO DE LA MISIÓN:
CUMPLIR CON LAS APORTACIONES DEL FONDO DE AHORRO EN BENEFICIO DEL PERSONAL OPERATIVO DE BASE Y DE CONFIANZA DEL IMP</t>
  </si>
  <si>
    <t>DESTINO: EL SALDO CORRESPONDE A LOS COBROS DE LA ULTIMA SEMANA DEL MES DE DICIEMBRE, DICHOS COBROS SE PAGAN A LOS 7 DIAS DE HABERSE RECIBIDO, DICHO LO ANTERIOR SE ENCUENTRA EN EL MANUAL DE ESTADO DE CUENTA Y FACTURACION NUMERAL 5.1
CUMPLIMIENTO DE LA MISIÓN:
EL FIDEICOMISO CUMPLIÓ CON SU MISIÓN Y SUS FINES ESTABLECIDOS, LAS CIFRAS QUE SE PRESENTAN EN ESTE REPORTE SON EN FLUJOS DE ACUERDO AL ARTICULO 52 DE LA LEY DE CONTABILIDAD GUBERNAMENTAL</t>
  </si>
  <si>
    <t>DESTINO: LOS RECURSOS FUERON DESTINADOS AL PAGO DE LA CONTRAPRESTACIÓN POR LA TRANSFERENCIA DE LA INFRAESTRUCTURA Y AL CUMPLIMIENTO DE LAS METAS DE LA ENTIDAD, EROGÁNDOSE LOS RECURSOS EN APEGO A LAS LEYES, REGLAMENTOS, NORMATIVIDAD Y DISPOSICIONES APLICABLES AL CENAGAS.
CUMPLIMIENTO DE LA MISIÓN:
SE RECIBIERON Y ADMINISTRARON LOS DERECHOS DE COBRO DE CENAGAS, RESPECTO DE LAS TARIFAS VIGENTES Y AUTORIZADAS POR LA CRE, DERIVADO DE LOS CONTRATOS DE PRESTACIÓN DE SERVICIOS DE TRANSPORTE Y ALMACENAMIENTO DE TRANSPORTE DE GAS NATURAL, EN TÉRMINOS DE LA NORMATIVIDAD APLICABLE Y SE REALIZO LA ENTREGA DE LAS CANTIDADES CORRESPONDIENTES AL CONCEPTO DE CONTRAPRESTACIÓN A PEMEX</t>
  </si>
  <si>
    <t>DESTINO: SE HAN REALIZADO LOS SIGUIENTES PAGOS: - COMISIONES BANCARIAS - HONORARIOS DE AUDITORES EXTERNOS - ADQUISICIÓN DE LLANTAS PARA EL PARQUE VEHICULAR DE LA CORPORACIÓN - SUMINISTROS DE COMBUSTIBLE PARA EL PARQUE VEHICULAR DE ABRIL A DICIEMBRE DE 2017
CUMPLIMIENTO DE LA MISIÓN:
- ADQUISICIÓN DE CAMIONETAS NUEVAS PARA EL PARQUE VEHICULAR. - ADQUIRIR LLANTAS PARA EL PARQUE VEHICULAR. - ADQUIRIR UNIFORMES PARA EL PERSONAL. - SERVICIO DE SUMINISTRO DE COMBUSTIBLE PARA EL PARQUE VEHICULAR DE ABRIL A DICIEMBRE DEL 2017. - PAGO DE HONORARIOS A ASESORES Y AUDITORES EXTERNOS. - PAGO DE HONORARIOS Y COMISIONES AL FIDUCIARIO.</t>
  </si>
  <si>
    <t>DESTINO: CUBRIR PENSIONES DEL PERSONAL DE FONATUR.
CUMPLIMIENTO DE LA MISIÓN:
CUBRIR CON OPORTUNIDAD LAS EROGACIONES A QUE TENGA DERECHO EL PERSONAL DE LA INSTITUCIÓN.</t>
  </si>
  <si>
    <t>DESTINO: EL PAGO DE LA PRIMA DE ANTIGÜEDAD DE LOS TRABAJADORES. LO REPORTADO COMO ENTEROS A LA TESOFE CORRESPONDE AL PAGO DE IVA
CUMPLIMIENTO DE LA MISIÓN:
GARANTIZAR EL PAGO DE PRIMAS DE ANTIGÜEDAD A LOS TRABAJADORES DEL HOTEL CAMINO REAL OAXACA (EXCONVENTO DE SANTA CATARINA).</t>
  </si>
  <si>
    <t>DESTINO: GARANTIZAR LAS PRIMAS DE ANTIGUEDAD DE LOS TRABAJADORES. NOTA: LOS RECURSOS REGISTRADOS EN ENTEROS A LA TESOFE SE REFIERE A COMISIONES MÁS IVA PAGADO.
CUMPLIMIENTO DE LA MISIÓN:
GARANTIZAR LAS PRIMAS DE ANTIGUEDAD DE LOS TRABAJADORES.</t>
  </si>
  <si>
    <t>DESTINO: NO SE REPORTAN MOVIMIENTOS
CUMPLIMIENTO DE LA MISIÓN:
RECUPERACIÓN, PRESERVACIÓN, SOSTENIMIENTO Y MANTENIMIENTO DE LA ZONA FEDERAL MARÍTIMO TERRESTRE DEL ESTADO DE QUINTANA ROO.</t>
  </si>
  <si>
    <t>DESTINO: GASTOS GENERALES
CUMPLIMIENTO DE LA MISIÓN:
EL FIDEICOMISO DEJO DE OPERAR POR INSTRUCCIONES DE LA SECRETARÍA DE HACIENDA Y CRÉDITO PÚBLICO DESDE JULIO DE 1999, EN VIRTUD DE HABERSE CONSTITUIDO DE MANERA IRREGULAR, YA QUE EL GOBIERNO FEDERAL NO PARTICIPO COMO FIDEICOMITENTE, SINO COMO "COADYUVANTE".</t>
  </si>
  <si>
    <t>DESTINO: SIN MOVIMIENTOS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</si>
  <si>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HONORARIOS FIDUCIARIOS
CUMPLIMIENTO DE LA MISIÓN:
EL FIDEICOMISO DEJO DE OPERAR POR INSTRUCCIONES DE LA SECRETARÍA DE HACIENDA Y CRÉDITO PÚBLICO DESDE JULIO DE 1999, EN VIRTUD DE HABERSE CONSTITUIDO DE MANERA IRREGULAR, YA QUE EL GOBIERNO FEDERAL NO PARTICIPO COMO FIDEICOMITENTE, SINO COMO "COADYUVANTE".</t>
  </si>
  <si>
    <t>DESTINO: NO SE REPORTAN MOVIMIENTOS.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</si>
  <si>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NO HAY MOVIMIENTO EN LA CUENTA.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</si>
  <si>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HONORARIOS FIDUCIARIA
CUMPLIMIENTO DE LA MISIÓN:
EL FIDEICOMISO DEJO DE OPERAR POR INSTRUCCIONES DE LA SECRETARÍA DE HACIENDA Y CREDITO PUBLICO DESDE JULIO DE 1999, EN VIRTUD DE HABERSE CONSTITUIDO DE MANERA IRREGULAR, YA QUE EL GOBIERNO FEDERAL NO PARTICIPO COMO FIDEICOMITENTE, SINO COMO "COADYUVANTE".</t>
  </si>
  <si>
    <t>DESTINO: NOTA: EL ÁREA ADMINISTRADORA DEL FIDEICOMISO INFORMA MEDIANTE EL OFICIO NO. SMF/RVV/022/2018 QUE EL REPORTE CONSIDERA CIFRAS POR EL PERIODO ENERO-DICIEMBRE DE 2017. NO SE REPORTAN INGRESOS Y EGRESOS DEBIDO A QUE LAS APORTACIONES AL FIDEICOMISO LAS ESTÁ REALIZANDO EL GOBIERNO DEL ESTADO DE CHIHUAHUA Y POR SER RECURSOS ESTATALES, NO SE CONSIDERAN EN ESTE REPORTE. LOS MONTOS REPORTADOS EN EL ESTADO DE CUENTA ANEXO CORRESPONDEN A LAS APORTACIONES EL GOBIERNO DEL ESTADO DE CHIHUAHUA
CUMPLIMIENTO DE LA MISIÓN:
APOYAR EL DESARROLLO DEL PROYECTO BARRANCAS DEL COBRE.</t>
  </si>
  <si>
    <t>DESTINO: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
CUMPLIMIENTO DE LA MISIÓN:
SE IMPLEMENTÓ EL PROGRAMA DE MEJORA DE LOS SERVICIOS QUE CONTEMPLA EL DESARROLLO DE LOS PROCESOS DE: DEFINICIÓN DE PROCEDIMIENTOS PARA ACCESO DE LOS SERVICIOS DE IDEGEO SOPORTE TÉCNICO. ELABORAR LA PROPUESTA PARA EL DESARROLLO DE LA PLATAFORMA TECNOLÓGICA DEL LABORATORIO DE GEOINTELIGENCIA; PROGRAMA DE ORIENTACIÓN DE LOS SERVICIOS DE CARGA, CATALOGACIÓN Y CONSULTA DE LA INFORMACIÓN CARTOGRÁFICA. • LABORATORIO DE GEOINTELIGENCIA (GEOINT) • INFRAESTRUCTURA DE DATOS ESPACIALES (IDEGEO)</t>
  </si>
  <si>
    <t>DESTINO: PAGO HONORARIOS AL FIDUCIARIO POR EL PERIODO ENERO-DICIEMBRE 2017, SE PAGO LA JUBILACIÓN DE UN TECNICO ACADENICO Y EL PAGO DE DEFUNCIÓN DE ADMINISTRATIVO DEL CENTRO.
CUMPLIMIENTO DE LA MISIÓN:
PAGO HONORARIOS AL FIDUCIARIO POR EL PERIODO ENERO-DICIEMBRE 2017, SE PAGO LA JUBILACIÓN DE UN TECNICO ACADENICO Y EL PAGO DE DEFUNCIÓN DE ADMINISTRATIVO DEL CENTRO.</t>
  </si>
  <si>
    <t>DESTINO: EGRESOS PARA CUBRIR: PERSONAL SUBCONTRATADO TODOS LOS GASTOS SON CUBIERTOS CON LOS PROPIOS SALDOS DE LOS PROYECTOS EN EJECUCION, CUYA APORTACION SE REALIZO EN 2015 Y 2016.
CUMPLIMIENTO DE LA MISIÓN:
DURANTE ESTE TRIMESTRE SE CONTINUO CON EL DESARROLLO DE PROYECTOS EXTERNOS. LOS GASTOS EJERCIDOS SE REALIZARON EN APEGO A LA MISIÓN Y FINES DEL FIDEICOMISO.</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</si>
  <si>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</si>
  <si>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DESTINO: EL ORIGEN DE LOS RECURSOS QUE CONFORMAN EL PATRIMONIO DEL FIDEICOMISO DE CIENCIA Y TECNOLOGÍA DEL CIATEC, A. C. SON RECURSOS AUTOGENERADOS O PROPIOS LOS CUALES SE OBTIENEN A TRAVÉS DE LA PRESTACIÓN DE LOS SERVICIOS Y EL DESARROLLO DE PROYECTOS DE INVESTIGACIÓN QUE COMERCIALIZA LA ENTIDAD. LOS RECURSOS PROPIOS QUE SE TRANSFIEREN AL FIDEICOMISO SE EMPLEAN O DESTINAN A LA INFRAESTRUCTURA Y AL EQUIPAMIENTO DE LAS ÁREAS SUSTANTIVAS, PARA IMPULSAR EL DESARROLLO DE PROYECTOS DE ALTO IMPACTO O RELEVANCIA QUE PRODUCEN MÁS RECURSOS AUTOGENERADOS.
CUMPLIMIENTO DE LA MISIÓN:
SE DA FORTALECIMIENTO A: LA INFRAESTRUCTURA DE PROYECTOS SUSTANTIVOS, A TECNOLOGÍAS DE INFORMACIÓN Y RESPALDO PARA LA OPERACIÓN DE LOS EQUIPOS. ADEMÁS SE HA BRINDADO EL APOYO A LOS PROYECTOS DE DESARROLLO TECNOLÓGICO DE CIATEC, A.C.</t>
  </si>
  <si>
    <t>DESTINO: DURANTE EL CUARTO TRIMESTRE DEL EJERCICIO 2017 NO SE REALIZÓ APORTACIÓN ALGUNA AL FIDEICOMISO PARA PASIVOS LABORALES Y PRIMAS DE ANTIGÜEDAD PARA EL PERSONAL DE CIATEC, EN VIRTUD DE QUE ESTE FIDEICOMISO SE ALIMENTA CON LA APORTACIÓN DE RECURSOS AUTOGENERADOS Y DURANTE ESTE PERIODO NO SE OBTUVIERON RECURSOS SUFICIENTES PARA DESTINARLOS A ESTE CONCEPTO, SIENDO EL ÚNICO INGRESO DE RECURSOS A LA CUENTA DEL FIDEICOMISO LOS PRODUCTOS O RENDIMIENTOS GENERADOS POR LAS INVERSIONES Y RE-INVERSIONES DE LOS RECURSOS FIDEICOMITIDOS.
CUMPLIMIENTO DE LA MISIÓN:
EN PRIMER TÉRMINO SE HA DADO CUMPLIMIENTO A LA NORMA DE INFORMACIÓN FINANCIERA SOBRE EL RECONOCIMIENTO DE LAS OBLIGACIONES LABORALES AL RETIRO DE LOS TRABAJADORES DE LAS ENTIDADES DEL SECTOR PARAESTATAL (NEIFGSP-08). DERIVADA DE LA NORMA DE INFORMACIÓN FINANCIERA D-3.</t>
  </si>
  <si>
    <t>DESTINO: APOYO A PROYECTOS DE INVESTIGACIÓN QUE QUEDARON EN PROCESO DE EJECUCIÓN EN EL EJERCICIO ANTERIOR Y/O A PROYECTOS DE INVESTIGACIÓN AUTORIZADOS AL INICIO DE ESTE EJERCICIO, CON LO QUE SE FORTALECEN LOS RESULTADOS DE LA INVESTIGACIÓN.
CUMPLIMIENTO DE LA MISIÓN:
APOYO A LOS PROYECTOS APROBADOS EN LA PRIMERA REUNIÓN ORDINARIA DEL COMITÉ TÉCNICO DEL FIDEICOMISO REALIZADA EL 01 DE MARZO 2017.</t>
  </si>
  <si>
    <t>DESTINO: COMISIONES BANCARIAS.Y RETIRO DE FONDOS PARA REALIZAR PROYECTOS EN PROCESO DE 2016, Y RETIRO DE FONDOS PARA PROYECTO QUE INICIARON EN 2017 AUTORIZADO POR EL COMITE TECNICO DEL FIDEICOMISO DE CIDETEQ.
CUMPLIMIENTO DE LA MISIÓN:
----</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</si>
  <si>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</si>
  <si>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</si>
  <si>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DESTINO: FUNDAMENTALMENTE PARA EL PAGO DE SERVICIOS ESPECIALIZADOS EN APOYO DE LAS ACTIVIDADES DE DIVULGACIÓN DE LA CIENCIA, ASI COMO PARA LA COMPRA DE EQUIPOS DE LABORATORIO, Y REACTIVOS, EN APOYO A ACTIVIDADES SUSTANTIVAS.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</si>
  <si>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DESTINO: LOS $50,332.68 SON POR HONORARIOS DE ADMINISTRACION AL FIDUCIARIO. AL CIERRE DEL 2017 SE HAN REALIZADO GASTOS DEL PROYECTO ADESUR, POR $522,730.39 Y PARA PROYECTOS DEL CICY $2'795,459.62
CUMPLIMIENTO DE LA MISIÓN:
SE CONTINUA CON EL CONVENIO ADESUR, ASÍ MISMO SE HA DADO SEGUIMIENTO EN LA SEGUNDA SESION ORDINARIA DEL 2017, A LOS PROYECTOS AUTORIZADO DURANTE EL EJERCICIO 2016 Y 2017 CON LA PRESENTACION DE AVANCES TECNICOS Y FINANCIEROS.</t>
  </si>
  <si>
    <t>DESTINO: LA FINALIDAD DE ESTE FIDEICOMISO ES HACER FRENTE A LOS PASIVOS QUE SE DERIVAN DE LAS OBLIGACIONES LABORALES AL RETIRO DE LOS TRABAJADORES, DE CONFORMIDAD CON LA NORMA DE INFORMACIÓN FINANIERA D-3 (NIF D-3), DE LOS PLANES DE PRIMA DE ANTIGUEDAD Y BENEFICIOS SHCP, E INDEMNIZACIÓN LEGAL.
CUMPLIMIENTO DE LA MISIÓN:
EN EL CUARTO TRIMESTRE NO SE APLICARON RETIROS PARA PAGOS DE OBLIGACIONES LABORALES.</t>
  </si>
  <si>
    <t>DESTINO: APOYO A SEIS PROYECTOS REGISTRADOS.
CUMPLIMIENTO DE LA MISIÓN:
APOYO A SEIS PROYECTOS REGISTRADOS.</t>
  </si>
  <si>
    <t>DESTINO: LOS RECURSOS SE APLICARÁN PARA PROYECTOS EN EL DESARROLLO DE NUEVAS TECNOLOGÍAS
CUMPLIMIENTO DE LA MISIÓN:
SE ESTÁN REPORTANDO LOS INTERESES GENERADOS DE ENERO A DICIEMBRE 2017</t>
  </si>
  <si>
    <t>DESTINO: FIDEICOMISO PARA EL PAGO DE PRIMAS DE ANTIGÜEDAD Y JUBILACIÓN DE LOS EMPLEADOS DEL CENTRO
CUMPLIMIENTO DE LA MISIÓN:
SE HAN APLICADO LOS INTERESES GENERADOS SOBRE INVERSIONES CORRESPONDIENTES DE ENERO A DICIEMBRE 2017</t>
  </si>
  <si>
    <t>DESTINO: SE ANEXAN LOS ESTADOS FINANCIEROS Y ESTADOS DE CUENTAS BANCARIOS DE CHEQUES Y AUXILIAR DE INVERSIÓN, PARA LA ACLARACIÓN DE CIFRAS REPORTADAS.
CUMPLIMIENTO DE LA MISIÓN:
AL 4TO. TRIM. 2017, ESTÁN VIGENTES 14 PROYECTOS.</t>
  </si>
  <si>
    <t>DESTINO: OTORGAMIENTO DE APOYOS ECONÓMICOS Y FINANCIAMIENTOS PARA ACTIVIDADES DIRECTAMENTE VINCULADAS AL PROGRAMA PARA EL DESARROLLO DE LA BIOSEGURIDAD Y LA BIOTECNOLOGÍA.
CUMPLIMIENTO DE LA MISIÓN:
DURANTE EL PERIODO QUE SE INFORMA SE HAN FORMALIZADO 9.71 MILLONES DE PESOS PARA EL DESARROLLO DE PROYECTOS.</t>
  </si>
  <si>
    <t>DESTINO: APOYO FINANCIERO A INSTITUCIONES A TRAVÉS DE PROYECTOS PARA LA INVESTIGACIÓN EN MATERIAS AGRÍCOLA, PECUARIA, ACUACULTURA AGROBIOTECNOLOGÍA Y RECURSOS FITOGENÉTICOS.
CUMPLIMIENTO DE LA MISIÓN:
SE FORMALIZARON DE LA CONVOCATORIA 2016-01 LOS SIGUIENTES PROYECTOS POR UN MONTO TOTAL DE $21,201,079.00: 277838-CAFÉ, 277781-CALABAZA, 277881-AGUACATE. DE LA CONVOCATORIA 2017-02 LOS SIGUIENTES PROYECTOS POR UN MONTO TOTAL DE $108,618,603.55: 291417-CACAO, 291472-YACA, 291311-OVINOS Y CAPRINOS, 291372-USO SUSTENTABLE DEL AGUA, 291333-INSECTOS POLINIZADORES, 289559-CIBIOC Y 291143-BIOETANOL 2A GENERACIÓN.</t>
  </si>
  <si>
    <t>DESTINO: APOYOS A PROYECTOS QUE ATIENDAN LAS DEMANDAS ESPECIFICAS QUE DETERMINE EL SECTOR SOCIAL.
CUMPLIMIENTO DE LA MISIÓN:
SE AUTORIZO MEDIANTE ACUERDO FSIDS/2016/25/SO/13 LA ASIGNACIÓN DE RECURSOS A 13 PROPUESTAS APROBADAS POR LA COMISIÓN DE EVALUACIÓN HASTA POR UN MONTO DE $28,819,441 LOS CONVENIOS SE ENCUENTRAN FORMALIZADOS.</t>
  </si>
  <si>
    <t>DESTINO: APOYOS PARA PROYECTOS DE INVESTIGACION CIENTIFICA Y TECNOLÓGICA DEL FONDO SECTORIAL DE INVESTIGACIÓN Y DESARROLLO EN CIENCIAS NAVALES.
CUMPLIMIENTO DE LA MISIÓN:
SE CONTINÚA DESTINANDO LOS APOYOS A LAS ACTIVIDADES DE INVESTIGACIÓN CIENTÍFICA Y TECNOLÓGICA, INOVACIÓN Y DESARROLLO TECNOLÓGIA, CREACIÓN Y FORTALECIMIENTO DE LA INFRAESTRUCTURA DE INVESTIGACCIÓN Y DESARROLLO TECNOLÓGICO QUE REQUIERE EL SECTOR CIENCIAS NAVALES, POR LO QUE SE INFORMA QUE SE CONTINÚA REALIZANDO EL SEGUIMIENTO TÉCNICO FINANCIERO A 6 PROYECTOS FINANCIADOS CON RECURSOS DEL FONDO.</t>
  </si>
  <si>
    <t>DESTINO: IMPULSAR UNA ECONOMÍA BASADA EN CONOCIMIENTO, A TRAVÉS DEL APOYO A PROYECTOS DE INNOVACIÓN PRESENTADOS POR EMPRENDEDORES, PERSONAS FÍSICAS CON ACTIVIDAD EMPRESARIAL O MIPYMES DE BASE TECNOLÓGICA.
CUMPLIMIENTO DE LA MISIÓN:
EL SECRETARIO ADMINISTRATIVO NO ACTUALIZÓ ESTA INFORMACIÓN.</t>
  </si>
  <si>
    <t>DESTINO: APOYOS A UNIVERSIDADES Y ORGANISMOS AUTÓNOMOS PARA LA INVESTIGACION CIENTIFICA Y TECNOLÓGICA EN EL SECTOR MEDIO AMBIENTE.
CUMPLIMIENTO DE LA MISIÓN:
ACCIONES DEL PERIODO: SEGUIMIENTO A 46 PROYECTOS DE INVESTIGACION VIGENTES DE LAS CONVOCATORIAS 2014, 2015 Y 2016.</t>
  </si>
  <si>
    <t>DESTINO: APOYOS PARA LA INVESTIGACION CIENTIFICA Y TECNOLOGICA DEL SECTOR SALUD.
CUMPLIMIENTO DE LA MISIÓN:
EL OBJETO DEL FONDO ES PROMOVER LA INVESTIGACIÓN CIENTÍFICA, EL DESARROLLO E INNOVACIÓN TECNOLOGICA, MEDIANTE LA CANALIZACIÓN DE RECURSOS A PROYECTOS DE INVESTIGACIÓN, QUE PUEDAN GENERAR CONOCIMIENTO, DESARROLLOS TECNOLÓGICOS O INNOVACIONES PARA EL SECTOR SALUD. CONTRIBUYE AL FORTALECIMIENTO DE LAS CAPACIDADES EN CIENCIA Y TECNOLOGÍA EN EL SECTOR.</t>
  </si>
  <si>
    <t>DESTINO: APOYOS PARA LA INVESTIGACIÓN CIENTÍFICA Y TECNOLÓGICA DEL SECTOR FORESTAL, ASÍ COMO ESTRATEGIAS DE DIVULGACIÓN DE LOS RESULTADOS DE LOS PROYECTOS FINANCIADOS.
CUMPLIMIENTO DE LA MISIÓN:
ASIGNACIÓN CTA A 6 PROYECTOS. INICIO DEL PROCESO DE EVALUACIÓN DE SOLICITUDES RECIBIDAS DE LA CONVOCATORIA 2017-4 EN TEMAS DE PRODUCCIÓN Y RESTAURACIÓN FORESTAL.</t>
  </si>
  <si>
    <t>DESTINO: APOYOS PARA LA INVESTIGACIÓN CIENTÍFICA Y TECNOLÓGICA DEL SECTOR AEROPORTUARIO.
CUMPLIMIENTO DE LA MISIÓN:
DURANTE EL PERÍODO QUE SE INFORMA HAN APORTADO $27,345,298.84 A LOS SUJETOS DE APOYO.</t>
  </si>
  <si>
    <t>DESTINO: PROYECTOS DE INVESTIGACIÓN CIENTÍFICA,DESARROLLO TECNOLÓGICO Y FORMACIÓN DE CIENTIFICOS Y TECNÓLOGOS.
CUMPLIMIENTO DE LA MISIÓN:
DURANTE EL PERIODO QUE SE INFORMA SE HAN FORMALIZADO 1,534.12 MILLONES DE PESOS PARA EL DESARROLLO DE PROYECTOS.</t>
  </si>
  <si>
    <t>DESTINO: CANALIZACIÓN DE LOS RECURSOS PARA FOMENTAR LA INVESTIGACIÓN CIENTÍFICA EN EL PAIS ASÍ COMO EL DESARROLLO TECNOLÓGICO.
CUMPLIMIENTO DE LA MISIÓN:
EN EL PERIODO QUE SE INFORMA, EL DIA 19 AL 26 DE NOVIEMBRE SE LLEVO ACABO LA REUNION PLENARIA DE EVALUACION DE LAS PROPUESTAS DE INVESTIGACION CIENTIFICA BASICA 2016, ASI COMO EL DIA 8 DICIEMBRE SE LLEVO ACABO LA 27A REUNION ORDINARIA DEL COMITE TECNICO Y DE ADMINISTRACION.</t>
  </si>
  <si>
    <t>DESTINO: FINANCIAR PROYECTOS DE INVESTIGACIÓN CIENTÍFICA O TECNOLÓGICA, INNOVACIÓN Y DESARROLLOS TECNOLÓGICOS, FORMACIÓN DE RECURSOS HUMANOS ESPECIALIZADOS, BECAS, DIVULAGACIÓN CIENTÍFICA Y TECNOLÓGICA, CREACIÓN, FORTALECIMIENTO DE GRUPOS O CUERPOS ACADÉMICOS Y DE INVESTIGACIÓN Y DESARROLLO TECNOLÓGICO, Y DE LA INFRESTRUCTURA DE INVESTIGACIÓN Y DESARROLLO QUE REQUIERA EL SECTOR.
CUMPLIMIENTO DE LA MISIÓN:
A LA FECHA EL FONDO HA FINANCIADO 55 PROYECTOS, DE LOS CUALES 43 ESTÁN FINALIZADOS, 11 EN EJECUCIÓN Y 1 CANCELADO, ASIMISMO, EN LA SEGUNDA SESIÓN ORDINARIA DE 2017, EL COMITÉ TÉCNICO Y DE ADMINISTRACIÓN DEL FONDO, APROBÓ EL APOYO ECONÓMICO DE SEIS PROYECTOS MÁS, LOS CUALES SE ENCUENTRAN PENDIENTES DE FORMALIZACIÓN MEDIANTE LOS CONVENIOS DE ASIGNACIÓN DE RECURSOS CORRESPONDIENTES.</t>
  </si>
  <si>
    <t>DESTINO: GASTO OPERATIVO PARA LA GESTIÓN DE LOS PROYECTOS Y DE INVERSIÓN PARA PROYECTOS DE INVESTIGACIÓN CIENTÍFICA TECNOLÓGICA Y DE INNOVACIÓN DEL FONDO SECTORIAL PARA INVESTIGACIÓN Y DESARROLLO TECNOLÓGICO EN ENERGÍA.
CUMPLIMIENTO DE LA MISIÓN:
DURANTE EL PERIODO QUE SE INFORMA NO SE HAN RECIBIDO APORTACIONES Y NO SE HAN APROBADO RECURSOS PARA EL DESARROLLO DE PROYECTOS.</t>
  </si>
  <si>
    <t>DESTINO: FINANCIAR EL GASTO Y LAS INVERSIONES DE PROYECTOS DE INVESTIGACIÓN APLICADA, DESARROLLO TECNOLÓGICO, FORMACIÓN DE RECURSOS HUMANOS, FORTALECIMIENTO DE LAS CAPACIDADES CIENTÍFICAS Y DIFUSIÓN EN LAS ÁREAS DE CONOCIMIENTO QUE REQUIERA EL SECTOR EN MATERIA DEL AGUA.
CUMPLIMIENTO DE LA MISIÓN:
SE CUMPLE LA MISIÓN Y OBJETIVOS DEL FONDO SECTORIAL AL CONTINUAR CON EL FINANCIAMIENTO DE PROYECTOS DE INVESTIGACIÓN APLICADA, DESARROLLO TECNOLÓGICO Y FORMACIÓN DE RECURSOS HUMANOS.</t>
  </si>
  <si>
    <t>DESTINO: APOYOS PARA LA INVESTIGACION CIENTIFICA, TECNOLOGICA Y DEMANADS DEL SECTOR RELACIONES EXTERIORES.
CUMPLIMIENTO DE LA MISIÓN:
DURANTE 2017 SE CERRÓ LA CONVOCATORIA 2016-1 “PARA PRESENTAR PROYECTOS DE INVESTIGACIÓN EN CTI, VINCULADOS CON CIENTÍFICOS Y TECNÓLOGOS MEXICANOS EN EL EXTERIOR”, SE SUSCRIBIERON CINCO CONVENIOS DE ASIGNACIÓN DE RECURSOS CORRESPONDIENTES A LA CONVOCATORIA “MÉXICO – TURQUIA” Y LA CONVOCATORIA 2016-02 “DESARROLLO INSTITUCIONAL DE LA AMEXCID”. SE APROBO LA CONVOCATORIA 2017-1 "PROYECTOS DE INVESTIGACIÓN EN CETEL, VINCULADOS CON CIENTÍFICOS Y TECNÓLOGOS MEXICANOS EN EL EXTERIOR-2DA. FASE”.</t>
  </si>
  <si>
    <t>DESTINO: PROMOVER ACCIONES CIENTÍFICAS, TECNOLÓGICAS, DE INNOVACIÓN DE ALTO IMPACTO Y LA FORMACIÓN DE RECURSOS HUMANOS ESPECIALIZADOS QUE CONTRIBUYAN AL DESARROLLO NACIONAL E INTERNACIONAL.
CUMPLIMIENTO DE LA MISIÓN:
DURANTE EL PERIODO QUE SE INFORMA SE HAN FORMALIZADO 267.79 MILLONES DE PESOS PARA EL DESARROLLO DE PROYECTOS.</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</si>
  <si>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 EL FIDEICOMISO.
CUMPLIMIENTO DE LA MISIÓN:
ESTA INFORMACIÓN NO FUE ACTUALIZADA POR EL SECRETARIO ADMINISTRATIVO.</t>
  </si>
  <si>
    <t>DESTINO: INVESTIGACIÓN CIENTÍFICA Y TECNOLÓGICA APLICADA, TANTO A FUENTES RENOVABLES DE ENERGÍA, EFICIENCIA ENERGÉTICA, USO DE TECNOLOGÍAS LIMPIAS Y DIVERSIFICACIÓN DE FUENTES PRIMARIAS DE ENERGÍA. LA ADOPCIÓN, INNOVACIÓN, ASIMILACIÓN Y DESARROLLO TECNOLÓGICO DE LAS MATERIAS SEÑALADAS EN EL PUNTO ANTERIOR.
CUMPLIMIENTO DE LA MISIÓN:
ESTA INFORMACIÓN NO FUE ACTUALIZADA POR EL SECRETARIO ADMINISTRATIVO DEL FONDO.</t>
  </si>
  <si>
    <t>DESTINO: GASTO OPERATIVO $1´048,177.41, APOYO A PROYECTOS 265319 $403,900.00, 279101 $1'084,859.85
CUMPLIMIENTO DE LA MISIÓN:
DURANTE EL PERIODO QUE SE INFORMA, SE HAN APOYADO PROYECTOS PARA LA INVESTIGACION CIENTÍFICA Y TECNOLÓGICA.</t>
  </si>
  <si>
    <t>DESTINO: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CUMPLIMIENTO DE LA MISIÓN:
DURANTE EL PERIODO QUE SE REPORTA SE PUBLICARON 1 CONVOCATORIA DE LAS CUALES SE AUTORIZARON APOYOS POR $ 45 MILLONES DE PESOS</t>
  </si>
  <si>
    <t>DESTINO: GASTO OPERATIVO DEL FONDO SECTORIAL. EN ESTE PERIODO SE REALIZARON MINISTRACIONES A DIFERENTES INSTITUCIONES.
CUMPLIMIENTO DE LA MISIÓN:
CONVOCATORIA 2015-1, 5 PROYECTOS FORMALIZADOS Y 1 EN PROCESO DE FORMALIZACIÓN; CONVOCATORIA 2016-2, 6 PROYECTOS APROBADOS EN PROCESO DE FIRMA. EN ABRIL DE 2017 SE AUTORIZÓ LA PUBLICACIÓN DE LA CONVOCATORIA 2017-1, EN PROCESO.</t>
  </si>
  <si>
    <t>DESTINO: OTORGAMIENTO DE APOYOS PARA LA REALIZACIÓN DE PROYECTOS A LOS SUJETOS DE APOYO, QUE SEAN ELEGIDOS MEDIANTE CONCURSO BAJO LAS MODALIDADES QUE DETERMINE EL COMITÉ TÉCNICO Y DE ADMINISTRACIÓN.
CUMPLIMIENTO DE LA MISIÓN:
EN EL PERIODO SE ACREDITARON 56 PROYECTOS DE LA CONV. 2017-03 "PARA EL RECONOCIMIENTO DE OFICINAS DE TRANSF. DE TEC. (OTT)" Y SE APROBARON 3 PROY. POR MODALIDAD DE ASIG. DIRECTA Y 5 PROYECTOS DE LAS CONV. 2017-04 "APOYAR EL DESARROLLO SOSTENIBLE A TRAVÉS DE PROYECTOS INNOVADORES".</t>
  </si>
  <si>
    <t>DESTINO: APOYOS PARA LA INVESTIGACION CIENTIFICA Y TECNOLOGICA EN INFRAESTRUCTURA FISICA EDUCATIVA.
CUMPLIMIENTO DE LA MISIÓN:
INFORMACIÓN NO ACTUALIZADA POR EL SECRETARIO ADMINISTRATIVO.</t>
  </si>
  <si>
    <t>DESTINO: GASTO OPERATIVO Y APOYOS PARA LA INVESTIGACION CIENTIFICA Y TECNOLOGICA.
CUMPLIMIENTO DE LA MISIÓN:
SE AUTORIZÓ LA PROPUESTA IDENTIFICADA CON EL NO. 277978 POR LA CANTIDAD DE $5,312,317.48 MEDIANTE ACUERDO CONACYT/SEGOB/CNS/SO/2017/02 DE LA PRIMERA SESIÓN ORDINARIA DEL CTA. LA PROPUESTA IDENTIFICADA CON EL NO. 279745 POR LA CANTIDAD DE $4,000,000.00, SE CANCELÓ MEDIANTE ACUERDO CONACYT/SEGOB/CNS/SO/2017/07 DE LA PRIMERA SESIÓN ORDINARIA DEL CTA.</t>
  </si>
  <si>
    <t>DESTINO: SE CUENTAN CON CUTRO PROYECTOS EN EJECUCION, A LOS CUALES SE TIENE PENDIENTE DE PROPORCIONAR RECURSOS POR $43'119,000.00.
CUMPLIMIENTO DE LA MISIÓN:
DURANTE EL PERIODO QUE SE INFORMA SE HAN OTORGADO RECURSOS A LOS SUJETOS DE APOYO POR $35'362,090.96 MILLONES DE PESOS.</t>
  </si>
  <si>
    <t>DESTINO: A LA FECHA DEL PRESENTE REPORTE, LOS RECURSOS HAN SIDO UTILIZADOS PARA 66 PAGOS A LOS APOYOS DE PROYECTOS DE INVESTIGACIÓN, GASTOS DE ADMINISTRACIÓN (HONORARIOS FIDUCIARIO, HONORARIOS CONTABLES), GASTOS DE OPERACIÓN (CONVOCATORIAS, PROGRAMAS, CONGRESOS Y CONVENCIONES DEL CTA), AUTORIZADOS PREVIAMENTE EN EL PRESUPUESTO PARA EL EJERCICIO 2015 Y 2016.
CUMPLIMIENTO DE LA MISIÓN:
DERIVADO DE LAS CONVOCATORIAS DE 2014 A 2016, SE HAN AUTORIZADO Y FORMALIZADO 47 PROYECTOS; LOS CUALES SUMAN UN TOTAL DE $79,725,049.73; AL 30 DE SEPTIEMBRE DE 2017 SE HAN ENTREGADO RECURSOS POR $68'150,654.73.</t>
  </si>
  <si>
    <t>DESTINO: TIENE POR OBJETO EL OTORGAMIENTO DE APOYOS Y FINANCIAMIENTOS PARA LA REALIZACIÓN DE INVESTIGACIONES CIENTÍFICAS, DESARROLLO TECNOLÓGICO, INNOVACIÓN, EL REGISTRO NACIONAL O INTERNACIONAL DE PROPIEDAD INTELECTUAL, LA DIVULGACIÓN CIENTÍFICA Y TECNOLÓGICA E INNOVACIÓN, ASÍ COMO LAS DEMÁS ACTIVIDADES, PROGRAMAS Y PROYECTOS QUE DETERMINE EL COMITÉ TÉCNICO Y DE ADMINISTRACIÓN.
CUMPLIMIENTO DE LA MISIÓN:
SE LLEVO A CABO EL COLOQUIO SOBRE INVESTIGACIÓN EN EVALUACIÓN EDUCATIVA ORGANIZADO CONJUNTAMENTE ENTRE INEE, CONACYT Y OEI. SE REALIZÓ LA SEGUNDA SESIÓN ORDINARIA DEL CTA.</t>
  </si>
  <si>
    <t>DESTINO: OTORGAMIENTO DE APOYOS Y FINANCIAMIENTOS PARA LA REALIZACIÓN DE INVESTIGACIONES CIENTÍFICAS, DESARROLLO TECNOLÓGICO, INNOVACIÓN, EL REGISTRO NACIONAL O INTERNACIONAL DE PROPIEDAD INTELECTUAL, Y LA FORMACIÓN DE RECURSOS HUMANOS ESPECIALIZADOS, BECAS, CREACIÓN Y FORTALECIMIENTO E GRUPOS O CUERPOS ACADÉMICOS O PROFESIONALES DE INVESTIGACIÓN, DESARROLLO TECNOLÓGICO E INNOVACIÓN, DIVULGACIÓ CIENTÍFICA Y TECNOLÓGICA E INNOVACIÓN, ASI COMO LAS DEMÁS ACTIVIDADES, PROGRAMAS Y PROYECTOS QUE DETERMINEN EL COMITÉ TÉCNICO Y DE ADMINISTRACIÓN DEL FONDO RELACIONADOS CON EL ANÁLISIS DE LA POBREZA, MONITOREO Y EVALUACIÓN.
CUMPLIMIENTO DE LA MISIÓN:
EL FONDO SE CONSTITUYÓ CON FECHA 10 DE NOVIEMBRE Y AL CIERRE DEL PRESENTE INFORME EL COMITÉ TÉCNICO Y DE ADMINISTRACIÓN NO HA SESIONADO.</t>
  </si>
  <si>
    <t>DESTINO: PAGO DE GASTOS Y ACCIONES RELACIONADAS CON LA EXTINCIÓN DEL FIDEICOMISO.
CUMPLIMIENTO DE LA MISIÓN:
SE CONTINÚA CON LAS ACCIONES DE EXTINCIÓN.</t>
  </si>
  <si>
    <t>DESTINO: PAGO DE LIQUIDACIONES DEL PERSONAL DEL CENTRO.
CUMPLIMIENTO DE LA MISIÓN:
EL OBJETO DEL FIDEICOMISO ES FINANCIAR Y/O COMPLEMENTAR EL FINANCIAMIENTO NECESARIO PARA HACER FRENTE AL RETIRO VOLUNTARIO Y LIQUIDACIONES DEL PERSONAL DEL CENTRO.</t>
  </si>
  <si>
    <t>DESTINO: LOS RECURSOS EJERCIDOS AL CIERRE DEL TERCER TRIMESTRE A TRAVES DEL FIDEICOMISO SE HAN UTILIZADO PARA EL PAGO DE LAS COMISIONES POR EL MANEJO DE CUENTA.
CUMPLIMIENTO DE LA MISIÓN:
EN UN MARCO GENERAL; DESDE LA CONSTITUCION DEL FONDO DE INVESTIGACION CIENTIFICA Y TECNOLOGICA DE CIATEQ,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</si>
  <si>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SE DIO CUMPLIMIENTO AL ACUERDO RCA-O-I-2017/14 DE LA PRIMERA SESIÓN ORDINARIA DEL CONSEJO DE ADMINISTRACIÓN DEL 6 DE ABRIL DEL 2017, DONDE SE DETERMINÓ EL MONTO A DISTRIBUIR ENTRE LOS EMPLEADOS DE LA PLANTILLA AUTORIZADA QUE CORRESPONDEN AL DESEMPEÑO DEL EJERCICIO 2016 DE CINCO MILLONES DE PESOS, OBSERVÁNDOSE LA APLICACIÓN DE LOS LINEAMIENTOS PARA LA PARTICIPACIÓN DE LOS RECURSOS AUTOGENERADOS DE COMIMSA CON CARGO AL FIDEICOMISO DE CIENCIA Y TECNOLOGÍA DE LA ENTIDAD.</t>
  </si>
  <si>
    <t>DESTINO: FINANCIAR O COMPLEMENTAR FINANCIAMIENTO DE PROYECTOS ESPECIFICOS DE INVESTIGACION, DESARROLLO TECNOLOGICO Y DE INNOVACION, LA CREACION Y MANTENIMIENTO DE INSTALACIONES DE INVESTIGACION, SU EQUIPAMIENTO, EL SUMINISTRO DE MATERIALES, EL OTORGAMIENTO DE BECAS Y FORMACION DE RECURSOS HUMANOS ESPECIALIZADOS.
CUMPLIMIENTO DE LA MISIÓN:
CON BASE EN SU OBJETO ESTA CUMPLIENDO CON LOS FINES PARA LOS QUE FUE CREADO COMO EL EQUIPAMIENTO DE PROYECTOS ESPECÍFICOS DE INVESTIGACIÓN, DESARROLLO TECNOLÓGICO Y DE INNOVACIÓN.</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</si>
  <si>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</si>
  <si>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DESTINO: FINANCIAR O COMPLEMENTAR EL FINANCIAMIENTO DE PROYECTOS ESPECIFICOS DE INVESTIGACION, DE DESARROLLO TECNOLOGICO Y DE INNOVACION, LA CREACION Y MANTENIMIENTO DE INSTALACIONES DE INVESTIGACION, SU EQUIPAMIENTO, EL SUMINISTRO DE MATERIALES EL OTORGAMIENTO DE BECAS Y FORMACION DE RECURSOS HUMANOS ESPECIALIZADOS, LA GENERACION DE PROPIEDAD INTELECTUAL Y DE INVERSION ASOCIADA PARA SU POTENCIAL EXPLOTACION COMERCIAL, LA CREACION Y APOYO DE LAS UNIDADES DE VINCULACION Y TRANSFERENCIA DE CONOCIMIENTO, EL OTORGAMIENTO DE INCENTIVOS EXTRAORDINARIOS A LOS INVESTIGADORES QUE PARTICIPEN EN LOS PROYECTOS, Y OTROS PROPOSITOS DIRECTAMENTE VINCULADOS PARA PROYECTOS CIENTIFICOS, TECNOLOGICOS O DE INNOVACION APROBADOS.
CUMPLIMIENTO DE LA MISIÓN:
FINANCIAR O COMPLEMENTAR EL FINANCIAMIENTO DE PROYECTOS ESPECIFICOS DE INVESTIGACION, DE DESARROLLO TECNOLOGICO Y DE INNOVACION, LA CREACION Y MANTENIMIENTO DE INSTALACIONES DE INVESTIGACION, SU EQUIPAMIENTO, EL SUMINISTRO DE MATERIALES.</t>
  </si>
  <si>
    <t>DESTINO: GASTO CORRIENTE Y DE INVERSION DE LOS PROYECTOS APOYADOS POR EL FIDEICOMISO Y PAGOS AL FIDUCIARIO POR CONCEPTO DE; HONORARIOS Y COMISIONES.
CUMPLIMIENTO DE LA MISIÓN:
FINANCIAR O COMPLEMENTAR PROYECTOS.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</si>
  <si>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</si>
  <si>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DESTINO: SE DESTINA PARA PROYECTOS DE INVESTIGACIÓN CIENTÍFICA Y TECNOLÓGICA E INFRAESTRUCTURA, QUE CONLLEVA A LA FORMACIÓN DE RECURSOS HUMANOS ESPECIALIZADOS, EQUIPAMIENTO Y SUMINISTRO DE MATERIALES.
CUMPLIMIENTO DE LA MISIÓN:
DESTINAR RECURSOS PARA PROYECTOS ESPECÍFICOS DE INVESTIGACIÓN, ASÍ COMO CUBRIR LOS GASTOS OCASIONADOS POR LA CREACIÓN Y MANTENIMIENTO DE INSTALACIONES DE EQUIPO CIENTÍFICO PARA INVESTIGACIÓN.</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</si>
  <si>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</si>
  <si>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DESTINO: SE LLEVÓ A CABO LA PRIMERA Y SEGUNDA SESIÓN DEL COMITÉ TÉCNICO Y DE ADMINISTRACIÓN (FIDEICOMISO) EL 22 DE FEBRERO Y 16 DE JUNIO 2017 RESPECTIVAMENTE, AUTORIZÁNDOSE LOS ACUERDOS QUE SE ADJUNTAN EN LA BITÁCORA DE SEGUIMIENTO.EL 07 DE DICIEMBRFE, SE LLEVÓ A CABO LA PRIMERA SESIÓN EXTRAORDINARIA. VER BITÁCORA DE SEGUIMIENTO.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</si>
  <si>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DESTINO: EL DESTINO DE LOS RECURSOS AL 4TO. TRIMESTRE 2017 FUE PARA LO SIGUIENTE: . FORTALECIMIENTO DE LA INFRAESTR. DE DIVERSAS ÁREAS, CANTIDAD DE $3,992,629.47 . MICROSCOPÍA FLUORESCENTE CON LA HOJA DE LUZ MÚLTIPLE PARA EL ESTUDIO DEL TRÁFICO DE VESÍCULAS LA CANTIDAD DE $16,218.08 . EXPLORACIÓN DE LA BIODIVERSIDAD Y DEL POTENCIAL BIOTECNOLÓGICO, LA CANTIDAD DE $420,000.00 . BIOCOMBUSTIBLES A PARTIR DE MICROALGAS UTILIZANDO ENERGÍA SOLAR” LA CANTIDAD DE $272,343.69 . MEDICIÓN Y ANÁLISIS METOCÉANICO DEL GOLFO DE MÉXICO” LA CANTIDAD DE $3,780,950.00 .FORTALECIMIENTO DEL POSGRADO EN OCEANOGRAFÍA FÍSICA, LA CANTIDAD DE $32,006.15 . ESTUDIOS OCEANOGRÁFICOS DEL PACIFICO MEXICANO Y GOLFO DE CALIFORNIA” LA CANTIDAD DE $861,771.09 .FIDEICOMISO (INTERESES, HONORARIOS, INVERSIÓN), LA CANTIDAD DE $75,400.00 . APOYO A LOS PROYECTOS DE INVESTIGACION DEL DEPARTAMENTO OCEANOGRAFÁ FÍSICA DE $3,000000.00 .EQUIPAMIENTO Y FORTALECIMIENTO DE INFRAESTRUCTURA EN OBRA PARA EL DEPARTAMENTO OCEANOGRAFIA FÍSICA DE $500,000.00 .PAGO A PARTICIPANTES EN LOS PROYECTOS DE OTRAS INSTITUCIONES (METOCÉANICO) DE $2,659,254.37 .APOYO PARA ACERVO BIBLIOGRÁFICO DE $174,999.00
CUMPLIMIENTO DE LA MISIÓN:
LOS APOYOS OTORGADOS POR EL FIDEICOMISO SE HAN OTORGADO CON LA FINALIDAD DE CUMPLIR CON LOS OBJETIVOS DE CADA UNO DE LOS PROYECTOS EN EL EJERCICIO EN OPERACIÓN.</t>
  </si>
  <si>
    <t>DESTINO: DE ACUERDO CON EL REGLAMENTO VIGENTE DE LA PRESTACIÓN DE FONDO DE AHORRO SE DESTINARÁ PARA EL OTORGAMIENTO DE PRÉSTAMOS Y RETIROS A LAS SOLICITUDES DE LOS EMPLEADOS INTERESADOS.
CUMPLIMIENTO DE LA MISIÓN:
SE OPERARON EL 100% DE LAS 526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t>
  </si>
  <si>
    <t>DESTINO: 1)APOYAR A LA UNIDAD HERMOSILLO Y A SUS 5 UNIDADES REGIONALES, 2)APOYAR AL ALCANCE DE LAS METAS COMPROMETIDAS PARA EL EJERCICIO 2017 CONTEMPLADAS EN EL PLAN ESTRATÉGICO DE MEDIANO PLAZO. 3)APOYAR A PROYECTOS DE INFRAESTRUCTURA INSTITUCIONAL
CUMPLIMIENTO DE LA MISIÓN:
1)SE APOYÓ A LA UNIDAD HERMOSILLO Y A SUS 5 UNIDADES REGIONALES, 2)SE APOYÓ AL ALCANCE DE LAS METAS COMPROMETIDAS PARA EL EJERCICIO 2017 CONTEMPLADAS EN EL PLAN ESTRATÉGICO DE MEDIANO PLAZO. 3)SE APOYARON PROYECTOS DE INFRAESTRUCTURA INSTITUCIONAL</t>
  </si>
  <si>
    <t>DESTINO: APOYOS PARA LA INVESTIGACIÓN CIENTIFICA Y TECNOLÓGICA DEL ESTADO DE AGUASCALIENTES.
CUMPLIMIENTO DE LA MISIÓN:
POR EL PERIODO DE ENE A DIC DE 2017, SE HAN ENTREGADO RECURSOS POR: $ 88'483,598 A PROYECTOS EN DESARROLLO. SE PRESENTÓ AVISO DE TERMINACIÓN ANTICIPADA DE UN PROYECTO RAZON POR LA CUAL SE REINTEGRÓ EL SALDO: $ 1'865,000.00</t>
  </si>
  <si>
    <t>DESTINO: APOYOS DE PROYECTOS PARA EL SECTOR PÚBLICO Y DE ORGANISMOS SIN FINES DE LUCRO.
CUMPLIMIENTO DE LA MISIÓN:
SE APOYAN A INSTITUCIONES SIN FINES DE LUCRO EN LOS ASPECTOS DE CONSTRUCCIÓN DE BIENES PARA EL USO DE PROYECTOS DE INVESTIGACIÓN CIENTÍFICA.</t>
  </si>
  <si>
    <t>DESTINO: APOYOS PARA LA INVESTIGACION CIENTIFICA Y TECNOLOGICA DEL ESTADO DE COAHUILA DE ZARAGOZA
CUMPLIMIENTO DE LA MISIÓN:
INFORMACIÓN NO ACTUALIZADA POR EL SECRETARIO ADMINISRATIVO.</t>
  </si>
  <si>
    <t>DESTINO: APOYOS PARA PROYECTOS DE INVESTIGACION CIENTIFICA Y TECNOLOGICA EN EL ESTADO DE CHIAPAS
CUMPLIMIENTO DE LA MISIÓN:
DURANTE EL PERIODO QUE SE INFORMA EL CTA AUTORIZO RECURSOS PARA EL DESARROLLO DE PROYECTOS POR $ 80'481,720.00 DE LOS CUALES SE ENCUENTRAN RECURSOS POR MINISTRAR A LOS SUJETOS DE APOYO, POR LA CANTIDAD DE $ 28'160,070.00</t>
  </si>
  <si>
    <t>DESTINO: APOYAR LA REALIZACIÓN DE PROYECTOS CIENTÍFICOS, TECNOLOGICOS, DE INNOVACIÓN QUE RESPONDAN A PRIORIDADES ESTABLECIDAS POR EL GOBIERNO DEL ESTADO, PARA ATENDER PROBLEMAS, NECESIDADES U OPORTUNIDADES ESTRATEGICAS QUE CONTRIBUYAN AL DESARROLLO ECONOMICO Y SOCIAL SUSTENTABLE A LA VINCULACIÓN, AL INCREMENTO DE LA PRODUCTIVIDAD Y COMPETITIVIDAD DE LOS SECTORES PRODUCTIVOS Y DE SERVICIOS, Y AL FORTALECIMIENTO Y CONSOLIDACIÓN DE LAS CAPACIDADES DE CIENCIA, TECNOLOGÍA E INOVACION DEL ESTADO DE DURANGO.
CUMPLIMIENTO DE LA MISIÓN:
DURANTE EL PERIODO QUE SE INFORMA SE HAN APOYADO PROYECTOS ESTRATEGICOS QUE CONTRIBUYEN AL FORTALECIMIENTO DE LAS CAPACIDADES DE CIENCIA Y TECNOLOGIA EN EL ESTADO DE DURANGO.</t>
  </si>
  <si>
    <t>DESTINO: APOYO PARA LA INVESTIGACION CIENTIFICA Y TECNOLOGICA DEL ESTADO DE GUANAJUATO.
CUMPLIMIENTO DE LA MISIÓN:
SE FOMENTO EL DESARROLLO CIENTIFICO Y TECNOLOGICO DEL ESTADO DE GUANAJUATO AL APOYAR PROYECTOS DE INVESTIGACION, INNOVACION Y DESARROLLO TECNOLOGICO MEDIANTE LA ASIGNACION DE RECURSOS PARA ATENDER LAS DEMANDAS TECNOLOGICAS MEDIANTE EL APROVECHAMIENTO DE RECURSOS NATURALES DEL ESTADO Y ATENDER PROBLEMAS DE LA REGION.</t>
  </si>
  <si>
    <t>DESTINO: APOYOS PARA LA INVESTIGACIÓN CIENTÍFICA Y TECNOLÓGICA DEL ESTADO DE GUERRERO.
CUMPLIMIENTO DE LA MISIÓN:
INFORMACIÓN NO ACTUALIZADA POR EL SECRETARIO ADMINISTRATIVO DEL FONDO.</t>
  </si>
  <si>
    <t>DESTINO: APOYOS PARA LA INVESTIGACIÓN CIENTIFICA Y TECNOLOGICA DEL ESTADO DE HIDALGO.
CUMPLIMIENTO DE LA MISIÓN:
INFORMACIÓN NO ACTUALIZADA POR EL SECRETARIO ADMINISTRATIVO.</t>
  </si>
  <si>
    <t>DESTINO: APOYOS PARA LA INVESTIGACIÓN CIENTÍFICA Y TENOLÓGICA DEL ESTADO DE NUEVO LEÓN
CUMPLIMIENTO DE LA MISIÓN:
DURANTE EL PERIODO QUE SE INFORMA HAN APORTADO 103,917,696.80 MILLONES DE PESOS Y SE HAN APROBADO 0 MILLONES DE PESOS PARA EL DESARROLLO DE PROYECTOS.</t>
  </si>
  <si>
    <t>DESTINO: APOYOS PARA LA INVESTIGACION CIENTIFICA Y TECNOLOGICA DEL ESTADO DE PUEBLA Y GASTO OPERATIVO.
CUMPLIMIENTO DE LA MISIÓN:
DURANTE EL PERIODO QUE SE INFORMA, NO SE TIENEN PROYECTOS DE INVESTIGACION EN SEGUIMIENTO.</t>
  </si>
  <si>
    <t>DESTINO: PARA EL FOMENTO A LA INVESTIGACION CIENTIFICA Y TECNOLOGICA DEL ESTADO (UNIVERSIDADES, CENTROS DE INVESTIGACION Y EMPRESAS CON RENIECYT) DE QUINTANA ROO
CUMPLIMIENTO DE LA MISIÓN:
SE REALIZARON TAREAS DE APOYO Y SEGUIMIENTO A LOS PROYECTOS VIGENTES, SE APROBARON LA ASIGNACION DE RECURSOS AL PROYECTO 275753 POR LA CANTIDAD DE $ 11'707,759.48 PEOS Y SE MINISTRARON RECURSOS A PROYECTOS POR LA CANTIDAD DE $ 510,160.00 PESOS.</t>
  </si>
  <si>
    <t>DESTINO: APOYAR LA REALIZACIÓN DE PROYECTOS CIENTÍFICOS, TECNOLÓGICOS Y DE INNOVACIÓN QUE RESPONDAN A PRIORIDADES ESTABLECIDAS POR EL GOBIERNO DEL ESTADO, PARA ATENDER PROBLEMAS, NECESIDADES U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CUMPLIMIENTO DE LA MISIÓN:
DURANTE EL TRIMESTRE QUE SE INFORMA SE PUBLICARON LAS CONVOCATORIAS 2017-05 Y 2017-06 POR 25.8 MDP Y 6 MDP RESPECTIVAMENTE, LAS CUALES AL 31 DE DICIEMBRE SE ENCUENTRAN EN PROCESO DE EVALUACIÓN DE PROPUESTAS. LOS RESULTADOS SE PUBLICARÁN A PARTIR DEL 6 DE FEBRERO DE 2018.</t>
  </si>
  <si>
    <t>DESTINO: APOYOS PARA LA INVESTIGACION CIENTIFICA Y TECNOLOGICA Y DE INNOVACIÓN QUE RESPONDAN A LAS PRIORIDADES ESTABLECIDAS POR DEL ESTADO DE SONORA.
CUMPLIMIENTO DE LA MISIÓN:
DURANTE EL PERIODO QUE SE INFORMA SE HAN APORTADO RECURSOS AL PATRIMONIO POR 19,500,000.00 PROVENIENTES DE SECRETARIA DE EDUCACION,CULTURA Y DEL COLEGIO DE BACHILLERES DEL ESTADO DE SONORA Y OPERADORA DE PROYECTOS ESTRATÈGICOS DEL ESTADO DE SONORA Y 10,000,000.00 POR PARTE DE CONACYT, SE APROBO EL PROYECTO SON 2016 02 281340</t>
  </si>
  <si>
    <t>DESTINO: INFORMACIÓN NO ACTUALIZADA POR EL SECRETARIO ADMINISTRATIVO.
CUMPLIMIENTO DE LA MISIÓN:
INFORMACIÓN NO ACTUALIZADA POR EL SECRETARIO ADMINISTRATIVO.</t>
  </si>
  <si>
    <t>DESTINO: LA ADMINISTRACIÓN DE LOS RECURSOS QUE CONSTITUYEN EL PATRIMONIO FIDEICOMITIDO A EFECTO QUE SE DESTINEN A FOMENTAR Y CANALIZAR APOYOS A LAS INVESTIGACIONES CIENTÍFICAS Y DESARROLLOS TECNOLÓGICOS DE INTERÉS PARA EL ESTADO LIBRE Y SOBERANO DE TLAXCALA.
CUMPLIMIENTO DE LA MISIÓN:
ESTA INFORMACIÓN NO FUE ACTUALIZADA POR LA SECRETARIA ADMINISTRATIVA.</t>
  </si>
  <si>
    <t>DESTINO: APOYOS PARA LA INVESTIGACION CIENTIFICA Y TECNOLOGICA DEL ESTADO DE ZACATECAS EN SUS SECTORES PRIORITARIOS: MINERÍA, AGROINDUSTRIA ALIMENTARIA, TICS, MANUFACTURA AVANZADA Y ENERGIAS RENOVABLES.
CUMPLIMIENTO DE LA MISIÓN:
DURANTE EL PERIODO QUE SE INFORMA SE EVALUARON PROPUESTAS INGRESADAS EN LAS CONVOCATORIAS; 2017-02, 2017-03 Y 2017-04 Y SE DESARROLLAN PROYECTOS.</t>
  </si>
  <si>
    <t>DESTINO: APOYOS PARA LA INVESTIGACIÓN CIENTÍFICA Y TECNOLÓGICA DEL ESTADO DE NAYARIT
CUMPLIMIENTO DE LA MISIÓN:
ESTOS DATOS NO FUERON ACTUALIZADOS POR EL SECRETARIO ADMINISTRATIVO.</t>
  </si>
  <si>
    <t>DESTINO: APOYOS A LA INVESTIGACION CIENTIFICA Y TECNOLOGICA DEL ESTADO DE TABASCO.
CUMPLIMIENTO DE LA MISIÓN:
LA SECRETARIA ADMINISTRATIVA NO ACTUALIZÓ ESTA INFORMACIÓN.</t>
  </si>
  <si>
    <t>DESTINO: RECURSOS DESTINADOS PARA EL FOMENTO A LA INVESTIGACION CIENTIFICA Y TECNOLOGICA DEL ESTADO DEL ESTADO DE YUCATAN. (UNIVERSIDADES, CENTROS DE INV Y EMPRESAS CON RENIECYT)
CUMPLIMIENTO DE LA MISIÓN:
EN EL EJERCICIO DE 2017, SE ELABORARAN Y PUBLICARAN NUEVAS CONVOCATORIAS, SE FORMALIZO LA CONVOCATORIA 05, SE COMPROMETIRON RECURSOS PARA LA CONVOCATORIA 2017: 01,02,03 Y SE TIENEN RECURSOS MINISTRADOS A PROYECTOS POR UN MONTO DE $101'518,801.91 PESOS.</t>
  </si>
  <si>
    <t>DESTINO: APOYOS PARA LA INVESTIGACION CIENTIFICA Y TECNOLOGICA DEL ESTADO DE MORELOS ASI COMO PARA EL GASTO OPERTIVO DEL FIDEICOMISO.
CUMPLIMIENTO DE LA MISIÓN:
EL SECRETARIO ADMINISTRATIVO DEL FONDO NO ACTUALIZÓ ESTOS DATOS.</t>
  </si>
  <si>
    <t>DESTINO: APOYOS PARA PROYECTOS DE INVESTIGACION CIENTIFICA Y TECNOLOGICA EN EL ESTADO DE MICHOACÁN.
CUMPLIMIENTO DE LA MISIÓN:
DATOS QUE NO FUERON ACTUALIZADOS POR EL SECRETARIO ADMINISTRATIVO.</t>
  </si>
  <si>
    <t>DESTINO: EL DESTINO DE LOS RECURSOS. SE ENCUENTRAN PARA CUMPLIR CON LOS COMPROMISOS CREADOS POR EL FONDO Y EMITIR NUEVAS CONVOCATORIAS UNA VEZ QUE SE TENGA LA PROXIMA ASAMBLEA DEL COMITÉ TECNICO Y DE ADMINISTRACION Y QUE LA MISMA SEA ACEPTADA.
CUMPLIMIENTO DE LA MISIÓN:
LOS EGRESOS ACUMULADOS SE INTEGRAN POR MINISTRADO A PROYECTOS $118,121,282.00 EN EL MES DE DICIEMBRE SE MINISTRO AL PROYECTO QRO -2016-02-279751 $ 8,058,885 GASTOS DE OPERACIÓN $ 1,795,245.46</t>
  </si>
  <si>
    <t>DESTINO: FOMENTO A LA INVESTIGACIÓN CIENTÍFICA Y TECNOLÓGICA DEL ESTADO DE CAMPECHE. UNIVERSIDAD, Y CENTROS DE INVESTIGACIÓN Y EMPRESAS CON RENIECYT.
CUMPLIMIENTO DE LA MISIÓN:
EN EL EJERCICIO DE 2017, SE FORMALIZARON RECURSOS DE LA CONVOCATORIA C01-2017 POR LA CANTIDAD DE $7'060,000.00 PESOS Y SE MINISTRARON RECURSOS A PROYECTOS POR LA CANTIDAD DE $ 4'090,000.00 PESOS</t>
  </si>
  <si>
    <t>DESTINO: APOYOS PARA LA INVESTIGACION CIENTIFICA Y TECNOLOGICA DEL ESTADO DE COLIMA.
CUMPLIMIENTO DE LA MISIÓN:
DURANTE EL PERIODO QUE SE INFORMA SE HAN APORTADO $40,105,000, SE HAN DECLARADO DOS ACUERDOS Y AUTORIZADOS EN FECHA 20 DE AGOSTO DE 2014.</t>
  </si>
  <si>
    <t>DESTINO: APOYOS PARA LA INVESTIGACIÓN CIENTÍFICA Y TECNOLÓGICA DEL MUNICIPIO DE CIUDAD JUÁREZ.
CUMPLIMIENTO DE LA MISIÓN:
DURANTE EL PERIODO QUE SE INFORMA NO SE RECIBIO PERO SI SE OTORGO MINISTRACION A SUJETOS DE APOYO.</t>
  </si>
  <si>
    <t>DESTINO: APOYOS PARA LA INVESTIGACION CIENTIFICA Y TECNOLOGICA DEL ESTADO DE SINALOA.
CUMPLIMIENTO DE LA MISIÓN:
EL SECRETARIO ADMINISTRATIVO NO ACTUALIZÓ ESTOS DATOS.</t>
  </si>
  <si>
    <t>DESTINO: GASTO OPERATIVO Y APOYOS PARA LA INVESTIGACIÓN CIENTÍFICA Y EL DESARROLLO TECNOLÓGICO DEL ESTADO DE MÉXICO.
CUMPLIMIENTO DE LA MISIÓN:
DURANTE EL PERIODO SE INFORMA QUE SE HAN RECIBIDO APORTACIONES POR $65,000,000.00 Y SE ENTREGARON RECURSOS POR LA CANTIDAD DE $11,850,000.00 PARA EL PROYECTO EDOMEX-2011-01-165873; $2,175,159 PARA EL PROYECTO EDOMEX-2016-02-04-279214; $19,800,000 PARA EL PROYECTO EDOMEX-2016-02-279199; $12,600,000 PARA EL PROYECTO EDOMEX-2016-02-279374; $ 9,380,000.00 PARA EL PROYECTO EDOMEX-2016-02-279466; $ 8,452,035.00 PARA EL PROYECTO EDOMEX-2016-01-279640</t>
  </si>
  <si>
    <t>DESTINO: APOYOS PARA LA INVESTIGACION CIENTIFICA Y TECNOLOGIA DEL ESTADO DE CHIHUAHUA.
CUMPLIMIENTO DE LA MISIÓN:
DURANTE EL PERIODO QUE SE INFORMA NO SE HAN RECIBIDO APORTACIONES Y NO SE HAN APROBADO RECURSOS PARA EL DESARROLLO DE PROYECTOS.</t>
  </si>
  <si>
    <t>DESTINO: APOYOS PARA LA INVESTIGACIÓN CIENTIFICA Y TECNOLOGICA DEL ESTADO DE VERACRUZ.
CUMPLIMIENTO DE LA MISIÓN:
DURANTE EL PERIODO QUE SE REPORTA SE DIO SEGUIMIENTO TÉCNICO Y FINANCIERO A LOS PROYECTOS DE INVESTIGACION VIGENTES EN PROCESO DE CANCELACION Y DE CIERRE TÉCNICO Y FINANCIERO.</t>
  </si>
  <si>
    <t>DESTINO: APOYOS PARA INVESTIGACION CIENTIFICA Y TECNOLOGICA DEL MUNICIPIO DE PUEBLA, PUE.
CUMPLIMIENTO DE LA MISIÓN:
DURANTE EL PERIODO QUE SE INFORMA HAN APORTADO DIEZ MILLONES DE PESOS ; SE HAN APROBADO DOS MILLONES DE PESOS PARA EL DESARROLLO DE PROYECTOS Y SE TIENE UNA CONVOCATORIA EN PUBLICACIÓN.</t>
  </si>
  <si>
    <t>DESTINO: APOYOS PARA LA INVESTIGACION CIENTIFICA Y TECNOLOGICA DEL DISTRITO FEDERAL.
CUMPLIMIENTO DE LA MISIÓN:
DURANTE EL PERIODO QUE SE INFORMA NO SE HAN APORTADO RECURSOS, SIN EMBARGO SE PROPONDRÁN RECURSOS PARA EL DESARROLLO DE PROYECTOS.</t>
  </si>
  <si>
    <t>DESTINO: EROGACIONES SE REALIZAN CONFORME A LAS ESTIMACIONES Y PAGO DE LOS TRABAJOS POR LOS CONTRATOS RELACIONADOS CON LA CONSTRUCCIÓN Y EQUIPAMIENTO DE LA UNIDAD INFOTEC AGUASCALIENTES; DE ACUERDO CON EL OBJETO DEL FIDEICOMISO QUE ES FINANCIAR O COMPLEMENTAR FINANCIAMIENTO DE PROYECTOS ESPECIFICOS DE INVESTIGACION, DE DESARROLLO TECNOLOGICO Y DE INNOVACION, ASI COMO LA CREACION Y MANTENIMIENTO DE INSTALACIONES DE INVESTIGACION, SU EQUIPAMENTO, EL SUMINISTRO DE MATERIALES, EL OTORGAMIENTO DE BECAS Y FORMACION DE RECURSOS HUMANOS Y ESPECIALIZADOS, LA GENERACION DE PROPIEDAD INTELECTUAL Y DE INVERSION ASOCIADA PARA SU POTENCIAL EXPLOTACION COMERCIAL, LA CREACION Y APOYO DE LAS UNIDADES DE VINCULACION Y TRANSFERENCIA DEL CONOCIMIENTO, EL OTORGAMIENTO DE INCENTIVOS EXTRAORDINARIOS A LOS INVESTIGADORES DEL FIDEICOMITENTE QUE PARTICIPEN EN LOS PROYECTOS Y OTROS PROPOSITOS DIRECTAMENTE VINCULADOS PARA PROYECTOS CIENTIFICOS, TECNOLOGICOS O DE INNOVACION APROBADOS, ASI COMO LA CONTRATACION DE PERSONAL POR TIEMPO DETERMINADO PARA PROYECTOS CIENTIFICOS, TECNOLOGICOS O DE INNOVACION, QUE SE RESUME EN EL PAGO DE AL PROVEEDOR INGENIUM POR EL CONCEPTO DE CONDICIONAMIENTO Y LIQUIDACIÓN DEL SERVICIO A LA ACEPTACIÓN DE INFOTEC, ASÍ COMO EL PAGO AL PROVEEDOR SOSTIC, S.A. DE C.V. DE LOS COMPONENTES DE LA CELDA BABEL.
CUMPLIMIENTO DE LA MISIÓN:
LA SEDE DE INFOTEC EN AGUASCALIENTES SE ENCUENTRA EN OPERACION, EL CENTRO DE DATOS Y EL CENTRO DE INVESTIGACION Y DOCENCIA.</t>
  </si>
  <si>
    <t>DESTINO: APORTACIONES AL GRAN TELESCOPIO DE CANARIAS, ESPAÑA PARA LA UTILIZACIÓN FUTURA DEL "GTC", ASÍ COMO LA PARTICIPACIÓN EN SU PUESTA EN MARCHA Y OPERACIÓN.
CUMPLIMIENTO DE LA MISIÓN:
CONTRIBUCIÓN PARA LA OPERACIÓN DE NUEVOS DESARROLLOS DEL GTC, CORRESPONDIENTES AL 5% DE SU PARTICIPACIÓN, LA APORTACIÓN SE REALIZARÁ EN EL CUARTO TRIMESTRE DE 2017.</t>
  </si>
  <si>
    <t>DESTINO: EN EL PERIODO QUE SE REPORTA, SE REALIZARON PAGOS DE SERVICIOS DE ACUERDOS EN EJECUCIÓN, AUTORIZADOS POR EL COMITÉ TÉCNICO DEL FIDEICOMISO.
CUMPLIMIENTO DE LA MISIÓN:
RECIBIR LOS RECURSOS CORRESPONDIENTES A LOS INGRESOS EXCEDENTES GENERADOS POR LA CRE, HASTA POR EL LIMITE ESTABLECIDO, PARA DESTINARLOS EN POSTERIORES EJERCICIOS FISCALES. A FIN DE CUBRIR LOS GASTOS NECESARIOS PARA CUMPLIR CON LAS FUNCIONES DE LA CRE, RESPETANDO LOS PRINCIPIOS A QUE HACE REFERENCIA EL ARTICULO 134 DE LA CONSTITUCIÓN.</t>
  </si>
  <si>
    <t>DESTINO: CONTRATO CNH-41/2016 SERVICIO INTEGRAL ESPECIALIZADO DE RESGUARDO, ACCESO Y ADMINISTRACION DE MUESTRAS GEOLOGICAS DERIVADAS DE LA PERFORACION DE POZOS PETROLEROS, CONTRATO CNH-42/2016 SERVICIO INTEGRAL DE ADMINISTRACION Y RESGUARDO DE INFORMACION GEOFISICA, CONTRATO CNH-43/2016 SERVICIO DE ADECUACION Y EXTRACCION DE INFORMACION GEOFISICA, GASTOS DE OPERACION DE LA CNH 2017, CONTRIBUCIÓN AL GGFR, SERVICIO DE TELEFONÍA E INTERNET MÓVIL, SERVICIO DE DESARROLLO Y MANTENIMIENTO DE SISITEMAS DE LA INFORMACIÓN DE LA CNH, HONORARIOS FIDUCIARIOS Y COMISIONES BANCARIAS POR SPEI.
CUMPLIMIENTO DE LA MISIÓN:
SE CUMPLIO</t>
  </si>
  <si>
    <t>DESTINO: AL CUARTO TRIMESTRE DE 2017, EL TOTAL DE EGRESOS DEL FONDO DE AYUDA, ASISTENCIA Y REPARACIÓN INTEGRAL ASCENDIÓ A $381,477,296.14, DE LOS CUALES $377,538,598.09 SE DESTINARON AL PAGO DE MEDIDAS DE AYUDA Y DE COMPENSACIONES COMO PARTE DE LA REPARACIÓN INTEGRAL; $3,925,866.85 AL PAGO DE HONORARIOS FIDUCIARIOS; Y $12,831.20 AL PAGO DE COMISIONES BANCARIAS.
CUMPLIMIENTO DE LA MISIÓN:
DURANTE EL CUARTO TRIMESTRE DE 2017, SE ATENDIERON 556 RESOLUCIONES Y ACUERDOS POR CONCEPTO DE MEDIDAS DE AYUDA Y DE COMPENSACIONES COMO PARTE DE LA REPARACIÓN INTEGRAL, A FAVOR DE 861 PERSONAS VÍCTIMAS, HABIÉNDOSE EJERCIDO RECURSOS DEL FONDO DE AYUDA, ASISTENCIA Y REPARACIÓN INTEGRAL POR $43,744,838.43.</t>
  </si>
  <si>
    <t>DESTINO: LOS RECURSOS PÚBLICOS FEDERALES, EN EL CUARTO TRIMESTRE DEL 2017,SE APLICARON AL PAGO DE HONORARIOS FIDUCIARIOS, ENTERO DE IMPUESTOS Y SERVICIOS PROFESIONALES.
CUMPLIMIENTO DE LA MISIÓN:
SE HA CUMPLIDO LA MISIÓN Y FINES DEL FIDEICOMISO, ASÍ COMO LAS ACCIONES RELATIVAS A LA EXTINCIÓN DEL FIDEICOMISO, CONTINUANDOSE CON LOS TRÁMITES DE EJECUCIÓN DE LAS SENTENCIAS DEL 25 DE MAYO DEL 2009 Y DEL 22 DE NOVIEMBRE DE 2007, DICTADAS EN CONTRA DE LA EMPRESA TRIBASA.</t>
  </si>
  <si>
    <t>DESTINO: NO SE HAN APORTADO RECURSOS PUBLICOS FEDERALES A ESTE FIDEICOMISO AL CUARTO TRIMESTRE DEL EJERCICIO FISCAL 2017
CUMPLIMIENTO DE LA MISIÓN:
SE HAN CUMPLIDO CABALMENTE LA MISIÓN Y FINES PARA LOS CUALES FUE CREADO EL FIDEICOMISO, LLEVANDOSE A CABO LAS ACTIVIDADES CULTURALES Y DE ADMINISTRACIÓN Y MANTENIMIENTO DE LOS INMUEBLES CORRESPONDIENTES A LOS DOS IMPORTANTES MUSEOS, ASÍ COMO DE LAS OBRAS DE ARTE QUE ALBERGAN, CONSIDERADAS PATRIMONIO ARTÍSTICO Y CULTURAL DE LA NACIÓN Y QUE TIENE BAJO SU CUSTODIA EL FIDEICOMISO.</t>
  </si>
  <si>
    <t>DESTINO: NO SE HAN APORTADO RECURSOS PÚBLICOS FEDERALES A ESTE FIDEICOMISO AL CUARTO TRIMESTRE DEL EJERCICIO FISCAL 2017.
CUMPLIMIENTO DE LA MISIÓN:
SE HAN CUMPLIDO CABALMENTE, LA MISIÓN Y FINES DE ESTE FIDEICOMISO, LLEVANDOSE A CABO LAS ACTIVIDADES CULTURALES Y DE ADMINISTRACIÓN Y MANTENIMIENTO DEL CENTRO CULTURAL ISIDRO FABELA, DE LA BIBLIOTECA, PINACOTECA Y HEMEROTECA ASÍ COMO DEL ARCHIVO HISTÓRICO.</t>
  </si>
  <si>
    <t>DESTINO: AL FINANCIAMIENTO DE LOS PROYECTOS AUTORIZADOS POR EL COMITE TECNICO CONFORME AL OBJETO Y FINES DEL FIDEICOMISO
CUMPLIMIENTO DE LA MISIÓN:
SE ENCUENTRAN OPERANDO CON NORMALIDAD EN EL FORTALECIMIENTO Y AMPLIACIÓN DE LA INFRAESTRUCTURA CULTURAL</t>
  </si>
  <si>
    <t>DESTINO: EL FIDEICOMISO SE CREA CON FUNDAMENTO EN EL ARTÍCULO 162. DE LA LEY FEDERAL DEL TRABAJO Y TIENE COMO OBJETO LA CREACIÓN DE UNA RESERVA FINANCIERA PARA EL PAGO DE PRIMA DE ANTIGÜEDAD A LOS TRABAJADORES DE EDUCAL.
CUMPLIMIENTO DE LA MISIÓN:
LA META PREVISTA SERÁ CONTINUAR CON LAS APORTACIONES NECESARIAS QUE PERMITAN CUBRIR EL PAGO DE PRIMAS DE ANTIGÜEDAD A LOS TRABAJADORES DE EDUCAL, S.A. DE C.V., CONFORME A LA VALUACIÓN ACTUARIAL CON BASE A LOS TÉRMINOS SEÑALADOS EN LA NORMA DE INFORMACIÓN FINANCIERA NIF-D3 “BENEFICIOS A LOS EMPLEADOS” EMITIDA POR EL CONSEJO MEXICANO PARA LA INVESTIGACIÓN Y DESARROLLO DE NORMAS DE INFORMACIÓN FINANCIERA (CINIF), LAS APORTACIONES SE HACEN CON RECURSOS PROPIOS.</t>
  </si>
  <si>
    <t>DESTINO: LOS RECURSOS EROGADOS AL PERIODO CORRESPONDEN AL PAGO DE LOS PROYECTOS BENEFICIADOS CON APOYOS DEL FIDEICOMISO EN SUS CONVOCATORIAS, ASÍ MISMO SE REALIZARON EROGACIONES DE HONORARIOS FIDUCIARIOS Y PAGO DE IMPUESTOS. CABE DESTACAR QUE EL FIDEICOMISO SELECCIONÓ 20 PROYECTOS EN DIFERENTES MODALIDADES, Y SE ANEXA DETALLE DE LOS PROYECTOS SELECCIONADOS.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</si>
  <si>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DESTINO: LA PROVISIÓN DE LAS APORTACIONES NECESARIAS PARA CUBRIR LOS COMPROMISOS CONTRAIDOS POR LA SELECCION DE 21 LARGOMETRAJES, LOS CUALES CONTRIBUYEN A LA META DEL FIDEICOMISO, ASÍ COMO LAS EROGACIONES REALIZADAS EN EL PERIODO CORRESPONDIENTES A MINISTRACIONES DE APOYOS OTORGADOS A PRODUCCIONES EN PROCESO, CONFORME A LOS CONTRATOS DE COPRODUCCION CORRESPONDIENTES; ASÍ COMO PARA EL PAGO DE LA AUDITORÍA DEL EJERCICIO FISCAL 2016, HONORARIOS NOTARIALES Y EL ENTERO DE LOS IMPUESTOS DEL PERIODO.
CUMPLIMIENTO DE LA MISIÓN:
EL FIDEICOMISO TIENE LA FINALIDAD DE FOMENTAR Y PROMOVER PERMANENTEMENTE LA INDUSTRIA CINEMATOGRÁFICA NACIONAL, AL PERIODO QUE SE INFORMA HA SELECCIONADO A 21 PROYECTOS DE LARGOMETRAJE DURANTE EL EJERCICIO. LO ANTERIOR, A TRAVÉS DE LA INTEGRACIÓN DE UN SISTEMA DE APOYOS FINANCIEROS, DE GARANTÍA E INVERSIONES EN BENEFICIO DE LOS PRODUCTORES, DISTRIBUIDORES, COMERCIALIZADORES Y EXHIBIDORES DE PELÍCULAS MEXICANAS. CON LAS ACCIONES REALIZADAS SE HA CUMPLIDO CON SU MISIÓN.</t>
  </si>
  <si>
    <t>DESTINO: EN EL PERIODO ENERO DICIEMBRE DE 2017, LOS RECURSOS SE APLICARON AL PAGO DE 23 CONTRATOS DE PRESTACIONES DE SERVICIOS DE HONORARIOS ASIMILABLES A SALARIOS. EN DICIEMBRE SE APLICARON $52,500.00 PARA EL PAGO DE SERVICIOS DE IMPRESIÓN.
CUMPLIMIENTO DE LA MISIÓN:
SE HA CUMPLIDO LA MISIÓN Y FINES, CON UN TOTAL DE 30,011 VISITANTES QUE SE DETALLAN: 5 VISITAS GUIADAS, 147 ASISTENTES; 46 VISITAS ESCOLARES, 1,435; 69 TALLERES NIÑOS-PADRES, 681 PERSONAS; 9 TALLERES ARTESANOS, 53; 23 TALLERES ESP, 349; 23 SESIONES CUENTACUENTOS, 669 ASISTENTES ; 13 PROYECCIONES DE VIDEO, 140 PERSONAS; 5 EXPO TEMPORALES E ITINERANTES, ALEBRIJES ILUMINADOS 4; FUNCIONES DE TITERES, MUSICA Y DANZA 7, CON 846 PERSONAS.</t>
  </si>
  <si>
    <t>DESTINO: A LA FECHA NO HAY RECURSOS
CUMPLIMIENTO DE LA MISIÓN:
A LA FECHA NO HAY RECURSOS</t>
  </si>
  <si>
    <t>DESTINO: LA SUBCUENTA SE ENCUENTRA EN CEROS
CUMPLIMIENTO DE LA MISIÓN:
LA CUENTA SE ENCUENTRA EN CEROS</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</si>
  <si>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</si>
  <si>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SE APLICARON LOS RECURSOS PARA LAS EXPOSICIONES Y VISITANTES SIGUIENTES; PROVENIENTES DEL 2016: OBRAS MAESTRAS DEL MUSEO NACIONAL DE ARTE DE CHINA, 72,295. DEL 2017: TRES SIGLOS DE GRABADO DE LA GALERIA NACIONAL DE ARTE DE WASHINGTON RECIBIÓ 38,001 VISITANTES. CANDIDA HÓFER EN MÉXICO 16,406; LEO MATÍZ 8,626; ORIGENES; 15,047; EL CHÉ 13,926; DESPLAZAMIENTO DEL LÍMITE 1,760 LOS MURALES Y EL EDIFICIO RECIBIERON 31,532 VISITANTES; EXPOSICIONES 2016-2017, 166,061; EXPOSICIONES Y ACERVO 2017, 31,532; TOTAL 197,593.
CUMPLIMIENTO DE LA MISIÓN:
LA MISIÓN Y FINES DEL MANDATO, SE HAN CUMPLIDO CABALMENTE, EN EL CUARTO TRIMESTRE DEL EJERCICIO FISCAL 2017, POR MEDIO DE LOS DIVERSOS EVENTOS MENCIONADOS, REFERIDOS EN EL PUNTO DESTINO DE LOS RECURSOS DEL PRESENTE INFORME.</t>
  </si>
  <si>
    <t>DESTINO: AL CUARTO TRIMESTRE DEL EJERCICIO FISCAL 2017, EL FONCA APOYÓ A LOS PROGRAMAS CULTURALES A TRAVÉS DE SUS PROGRAMAS DE ESTÍMULO A LA CREACIÓN ARTÍSTICA DE ALTO IMPACTO SOCIAL, ENTRE LOS CUALES DESTACAN: CREADORES ARTÍSTICOS, EMÉRITOS; FOMENTO Y COINVERSIONES CULTURALES; TRADUCCIÓN DE OBRAS MEXICANAS; BECAS A CREADORES ESCÉNICOS, JÓVENES CREADORES Y MÚSICOS TRADICIONALES ENTRE OTROS.
CUMPLIMIENTO DE LA MISIÓN:
EN EL PRESENTE EJERCICIO, LA MISIÓN Y FINES DEL FONCA SE HAN CUMPLIDO, CON EL APOYO A LA CREACIÓN ARTÍSTICA, ESTABLECIDA PARA EL EJERCICIO 2017, AL PROGRAMAR. EL OTORGAMIENTO DE UN TOTAL DE 1,750 ESTÍMULOS A LA CREACIÓN ARTÍSTICA A TRAVÉS DE 16 PROGRAMAS CULTURALES, AL 31 DE DICIEMBRE DE 2017 SE OTORGARON 1,838 ESTÍMULOS QUE REPRESENTAN UN 5% MÁS DE LO PROGRAMADO.</t>
  </si>
  <si>
    <t>DESTINO: ESTE ACTO JURÍDICO SE EXTINGUÍO EN EL AÑO 2001, SE CONTINUA EN 2017 EN ESPERA DE LA AUTORIZACIÓN DE LA BAJA DE LA CLAVE DE REGISTRO DEL FIDEICOMISO POR PARTE DE LA SECRETARÍA DE HACIENDA Y CRÉDITO PÚBLICO O ALGUNA INSTRUCCIÓN AL RESPECTO.
CUMPLIMIENTO DE LA MISIÓN:
EN EL PERIODO EN QUE ESTUVO EN FUNCIONAMIENTO SE CUMPLIERON LA MISIÓN Y LOS FINES DEL FIDEICOMISO Y QUE CONSISTIERON EN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</si>
  <si>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DESTINO: COSTOS DE ARTÍCULOS, SERVICIOS FUNERARIOS Y POR GASTOS GENERALES.
CUMPLIMIENTO DE LA MISIÓN:
SE ADJUNTA REPORTE DEL CUMPLIMIENTO DE LA MISIÓN Y FINES.</t>
  </si>
  <si>
    <t>DESTINO: LOS EGRESOS SE INTEGRAN POR: GASTOS DE ADMINISTRACIÓN.
CUMPLIMIENTO DE LA MISIÓN:
SE HAN REALIZADO LAS OBRAS TEATRALES PROGRAMADAS EN LOS 38 RECINTOS METROPOLITANOS Y FORÁNEOS QUE ADMINISTRA EL FIDEICOMISO, SE SIGUE CON EL PROGRAMA DE REACTIVACIÓN DE LOS TEATROS Y CAFETERÍAS, DANDO CUMPLIMIENTO A LOS MANTENIMIENTOS MENSUALES Y ANUALES, ASÍ COMO REALIZAR ACTIVIDADES PROGRAMADAS CON OTRAS INSTITUCIONES.</t>
  </si>
  <si>
    <t>DESTINO: PROYECTO DE INVESTIGACIÓN EN SALUD.
CUMPLIMIENTO DE LA MISIÓN:
EL FONDO DE INVESTIGACIÓN EN SALUD HA REALIZADO LA CORRECTA ADMINISTRACIÓN PARA FINANCIAR LA INVESTIGACIÓN CIENTÍFICA Y TECNOLÓGICA EN EL ÁREA DE SALUD, APOYANDO EN LA FORMACIÓN DE RECURSOS HUMANOS ESPECIALIZADOS, MEDIANTE EL OTORGAMIENTO DE BECAS, CREACIÓN Y FORTALECIMIENTO DE GRUPOS O CUERPOS ACADÉMICOS DE INVESTIGACIÓN Y DESARROLLO TECNOLÓGICO; REALIZA DIVULGACIÓN CIENTÍFICA DE LA INVESTIGACIÓN EN SALUD QUE SE DESARROLLA EN EL INSTITUTO MEXICANO DEL SEGURO SOCIAL.</t>
  </si>
  <si>
    <t>DESTINO: LOS EGRESOS ESTÁN INTEGRADOS POR: GASTOS DEL PERIODO, DEUDORES DIVERSOS, ACREEDORES DIVERSOS, DEPRECIACIÓN DEL PERIODO A INFORMAR, DEUDORES DE EJERCICIOS ANTERIORES Y DEL MES Y COMISIONES CIE DE JUNIO PROVISIONADOS.
CUMPLIMIENTO DE LA MISIÓN:
SE ANEXA REPORTE DE CUMPLIMIENTO DE LA MISIÓN Y FINES.</t>
  </si>
  <si>
    <t>DESTINO: LOS EGRESOS CORRESPONDEN AL APOYO DE RECURSOS EN EFECTIVO PARA LOS GASTOS DE ALIMENTACIÓN, VESTIDO Y EDUCACIÓN A LA NIÑA DEL MILENIO Y GASTOS FINANCIEROS.
CUMPLIMIENTO DE LA MISIÓN:
APOYO DE RECURSOS EN EFECTIVO PARA GASTOS DE ALIMENTACIÓN, VESTIDO Y EDUCACIÓN A LA NIÑA DEL MILENIO.</t>
  </si>
  <si>
    <t>DESTINO: PAGO DE LAS AYUDAS EXTRAORDINARIAS A QUE SE REFIERE EL "DECRETO POR EL QUE SE OTORGAN AYUDAS EXTRAORDINARIAS CON MOTIVO DEL INCENDIO OCURRIDO EL 5 DE JUNIO DE 2009 EN LA GUARDERÍA ABC, SOCIEDAD CIVIL, EN LA CIUDAD DE HERMOSILLO, SONORA",PAGO POR LOS GASTOS DE ADMINISTRACIÓN DEL FIDEICOMISO Y PAGO DE AUDITORÍAS.
CUMPLIMIENTO DE LA MISIÓN:
1.- PAGOS DE LAS AYUDAS VITALICIAS POR SOLIDARIDAD. 2.- PAGOS DEL SEGURO DE SALUD PARA LA FAMILIA. 3.- PAGOS DE AYUDAS POR CONCEPTO DE ENERGÍA ELÉCTRICA. 4.- PAGOS DE AYUDAS PARA EDUCACIÓN.</t>
  </si>
  <si>
    <t>DESTINO: GASTOS POR FONDO FIJO, SERVICIOS DE AUDITORIA EXTERNA, SERVICIOS DE HONORARIOS, GASTOS DE APOYO A LA EDUCACIÓN, GASTOS DE CAPACITACIÓN.
CUMPLIMIENTO DE LA MISIÓN:
LA EJECUCIÓN DEL PROGRAMA DE TRANBAJO AL CIERRE DEL PRESENTE EJERCICIO SE CONCLÑUYO EN SU TOTALIDAD PARA EL CASO DE LOS RUBROS DE CAPACITACIÓN, MATERIALES EDUCATIVOS APOYADOS EN TECNOLOGIAS, PAGO DE HONORARIOS, SIN EMBARGO PARA EL CASO DE LOS PROYECTOS DE INVERSIÓN NO FUERÓN CONCLUIDOS DERIVADO DE LA INTERVENCIÓN DE DIVERSAS AREAS NORMATIVAS INSTITUCIONALES LO QUE DIFICULTO LA EJECUCIÓN DE LOS MISMOS.</t>
  </si>
  <si>
    <t>DESTINO: TRASPASOS AL FOLAPE PARA EL PAGO DE PRIMAS DE ANTIGUEDAD Y PENSIONES.
CUMPLIMIENTO DE LA MISIÓN:
TRASPASOS AL FOLAPE SON PARA EL PAGO DE LA NOMINA DE JUBILADOS Y PENSIONADOS POST MORTEM.</t>
  </si>
  <si>
    <t>DESTINO: SIN COMENTARIOS
CUMPLIMIENTO DE LA MISIÓN:
SE ENCUENTRA EN PROCESO DE REVISION EL CONVENIO DE EXTINCIÓN DEL FIDEICOMISO. SE IDENTIFICARON 105 INMUEBLES PENDIENTES DE TRANSMITIR.</t>
  </si>
  <si>
    <t>DESTINO: PAGO DE PRIMAS DE ANTIGUEDAD Y PENSIONES.
CUMPLIMIENTO DE LA MISIÓN:
PAGO DE NOMINA DE JUBILADOS Y PENSIONADOS POST MORTEM</t>
  </si>
  <si>
    <t>DESTINO: REALIZAR PAGO A PROVEEDORES Y CONTRATISTAS QUE CONTRATE LA SEMAR BAJO EL "CONTRATO ESPECÍFICO", ASÍ COMO PERMISOS, AUTORIZACIONES, DERECHOS Y DEMÁS GASTOS RELACIONADOS CON MOTIVO DE LA CONSTRUCCIÓN Y EQUIPAMIENTO DE LAS EMBARCACIONES. ASIMISMO, PARA EL PAGO DE LA CONTRAPRESTACIÓN A QUE TENGA DERECHO A COBRAR LA SEMAR.
CUMPLIMIENTO DE LA MISIÓN:
CONTRATO EN DESARROLLO.</t>
  </si>
  <si>
    <t>DESTINO: FINANCIAMIENTO, GASTO OPERATIVO Y APOYO EN PROGRAMAS DE AHORRO DE ENERGÍA ELÉCTRICA EN EL SECTOR RESIDENCIAL Y APOYO AL FIDE EN LA OPERACIÓN DEL PNSEE
CUMPLIMIENTO DE LA MISIÓN:
1990-JUN17 SE HAN FINANCIADO 856,690ACCIONES DEAHORRODEENERGÍA POR $3,406.25MDP,PROMOCIÓNYRECUPERACIÓNDE476,000 CRÉDITOSPOREL FIDE;DE JUN-DIC2008 APOYOSENER EN LA EJECUCIÓNDELAETAPAPILOTO OTORGANDO 67,221BONOSPOR $97.4 MDP;APARTIR MAR2009SE APOYOALFIDE EN LA OP Y RECUPERACIÓNDECARTERA DEL PROGRAMA NACIONALDESUSTITUCIÓNDEEQUIPOSELECTRODOMÉSTICOSPARAELAHORRODEENERGÍAIMPLEMENTADO POR EL GOB FED SE OTORGARON ENERO DE 2013 $4,812.85 MDP EN APOYOS DIRECTOS Y FINANCIAMIENTO POR 928,615 BENEFICIARIOS.</t>
  </si>
  <si>
    <t>DESTINO: ADQUISICION DE INMUEBLES Y GASTOS PREVIOS DE LOS PROYECTOS
CUMPLIMIENTO DE LA MISIÓN:
ADQUIRIR Y ENAJENAR A FAVOR DE LOS GANADORES LOS INMUEBLES CONSIDERADOS COMO SITIOS OPCIONALES PARA LA REALIZACION DE PROYECTOS DE INFRAESTRUCTURA ELECTRICA.</t>
  </si>
  <si>
    <t>DESTINO: PAGAR GASTOS PREVIOS DE PROYECTOS PIDIREGAS.
CUMPLIMIENTO DE LA MISIÓN:
PARA EL AÑO 2017 SE TIENE PROGRAMADO CONVOCAR 25 PROYECTOS CON 29 LÍNEAS DE TRANSMISIÓN Y 30 SUBESTACIONES ELÉCTRICAS, QUE INCORPORARAN AL SISTEMA ELÉCTRICO NACIONAL 1.045KM-C, 1705 MVA Y 314 ALIMENTADORES. ADEMÁS DE LA INSTALACIÓN DE 2,290 MEDIDORES.</t>
  </si>
  <si>
    <t>DESTINO: GASTOS DE OPERACION Y EJECUCION DE PROYECTOS PARA INDUCIR Y PROMOVER EL AHORRO DE ENERGÍA ELÉCTRICA
CUMPLIMIENTO DE LA MISIÓN:
SE CONCLUYERON 881 PROYECTOS; SE EFECTUARON 98,766 DIAGNOSTICOS ENERGÉTICOS; SE PARTICIPO EN 63 REUNIONES DE LOS COMITES Y SUBCOMITES PARA LA ELABORACION Y ACTUALIZACION DE LAS NORMAS DE EFICIENCIA ENERGÉTICA; SE REALIZARON 4,583JORNADAS DE AHORRO DE ENERGIA, PARTICIPANDO 626,401PERSONAS; SE OTORGÓ O RENOVÓ EL SELLO FIDE A 3,188EQUIPOS DE 97 EMPRESAS. LOS AHORROS ENERGÉTICOS ASCIENDEN A 573.57 GWH EN CONSUMO.</t>
  </si>
  <si>
    <t>I.-   INFORMACIÓN SOBRE LOS FIDEICOMISOS, MANDATOS Y ANÁLOGOS QUE NO SON ENTIDADES</t>
  </si>
  <si>
    <t>APORTACIÓN INICIAL:   MONTO: $4,500,000,000.00   FECHA: 30/03/2011
OBSERVACIONES: AL 31/12/17, CONFORME A LOS FINES DEL FIDEICOMISO SE HAN EROGADO RECURSOS PARA COMPRA DE BONOS CUPÓN CERO POR CONCEPTO DE APOYOS FINANCIEROS OTORGADOS A ENTIDADES FEDERATIVAS POR $4,538’623,055.29. DICHO IMPORTE FORMA PARTE DE LAS INVERSIONES DEL FIDEICOMISO A LA FECHA DE ESTE REPORTE. ASIMISMO, LOS RENDIMIENTOS FINANCIEROS INCLUYEN INTERESES DEVENGADOS SOBRE INVERSIONES EN BONOS CUPÓN CERO POR $ 497,318,523.57, INTERESES COBRADOS SOBRE INVERSIONES EN VALORES POR $34,182,049.66, INTERESES DEVENGADOS POR COBRO DE INVERSIONES POR $8,984,917.29, REGISTRÁNDOSE UN TOTAL DE $540,485,490.52. NOTA: LA SHCP REALIZÓ TRES APORTACIONES AL PATRIMONIO DEL FIDEICOMISO, CADA APORTACIÓN FUE POR UN MONTO DE $193’177,686.63, $230’000,000.00 Y $86’205,680.00, REGISTRÁNDOSE UN TOTAL DE $509’383,366.63. DERIVADO DE SUS FINES, PARA ESTE FIDEICOMISO NO SE GENERAN ESTADOS DE RESULTADOS. LOS RECURSOS DEL FIDEICOMISO REPORTADOS EN LA CUENTA PÚBLICA DEL EJERCICIO 2016, FUERON REVISADOS POR LA AUDITORÍA SUPERIOR DE LA FEDERACIÓN, A TRAVÉS DE LA AUDITORÍA NÚMERO 37-GB “ESQUEMA DE FINANCIAMIENTO MEDIANTE LA EMISIÓN DE BONOS CUPÓN CERO”.</t>
  </si>
  <si>
    <t>DESTINO: AL CUARTO TRIMESTRE DEL 2017, LOS INGRESOS CORRESPONDEN A RENDIMIENTOS FINANCIEROS GENERADOS $36,245,180.89. LOS EGRESOS AL MISMO PERIODO CORRESPONDEN A HONORARIOS FIDUCIARIOS, GASTOS DE ADMINISTRACIÓN Y GASTOS POR JUICIO ORDINARIO CIVIL $1,079,085.01.
CUMPLIMIENTO DE LA MISIÓN:
ESTE FIDEICOMISO SE ENCUENTRA EN PROCESO DE EXTINCIÓN</t>
  </si>
  <si>
    <t>APORTACIÓN INICIAL:   MONTO: $30,700,000.00   FECHA: 15/05/1991
OBSERVACIONES: CONFORME A LA NOTA ACLARATORIA EMITIDA POR BANOBRAS EN EL ESTADO DE POSICIÓN FINANCIERA AL 31 DE DICIEMBRE DE 2017, LA DISPONIBILIDAD DEL FIDEICOMISO SE VIO DISMINUIDA POR UN IMPORTE DE $24,035.20, CORRESPONDIENTE A EROGACIONES REALIZADAS CON CARGO AL PATRIMONIO DERIVADAS DEL JUICIO ORDINARIO CIVIL 189/2017-V PROMOVIDO POR EL INEGI, IMPORTE QUE FUE REGISTRADO EN CUENTAS DE BALANCE DENOMINADAS APLICACIONES PATRIMONIALES QUE SON COMPLEMENTARIAS A LAS CUENTAS DE PATRIMONIO, EN RAZÓN QUE POR EL CONCEPTO DE LAS EROGACIONES REALIZADAS NO SON GASTOS QUE INTEGREN LAS CUENTAS DE RESULTADOS, SIN EMBARGO EN ESTE INFORME DICHA CANTIDAD ESTÁ INTEGRADA EN EL RUBRO DE EGRESOS.</t>
  </si>
  <si>
    <t>DESTINO: EN EL PERIODO REPORTADO SE ASIGNARON 28,600.9 MILLONES DE PESOS (MDP), DE LOS CUALES 24,880.8 MDP FUERON PARA OBRAS Y ACCIONES DE RECONSTRUCCIÓN PARA LA INFRAESTRUCTURA PÚBLICA, EN LOS SECTORES ÁREAS NATURALES PROTEGIDAS, CARRETERO, INFRAESTRUCTURA INDÍGENA, CULTURA, DEPORTIVO, EDUCATIVO, FORESTAL Y DE VIVEROS, HIDRÁULICO, MILITAR, NAVAL, PESQUERO Y ACUÍCOLA, SALUD, TURÍSTICO, URBANO, VIVIENDA Y ZONAS COSTERAS; AFECTADOS POR FENÓMENOS NATURALES PERTURBADORES EN 2013, 2014, 2015, 2016 Y 2017. ASÍ COMO 349.3 MDP PARA LA INFRAESTRUCTURA DAÑADA DEL ESTADO DE GUERRERO, 1,808.2 MDP PARA LA ATENCIÓN DE EMERGENCIAS (REVOLVENTE), 1,467.8 MDP PARA EL SEGURO CATASTRÓFICO FONDEN, 61.1 MDP PARA EL MANTENIMIENTO MAYOR DE UN HELICÓPTERO Y 33.7 MDP PARA IMPLEMENTACIÓN DE ESTRATEGIAS DE GESTIÓN INTEGRAL DE RIESGO PARA CHIAPAS, NUEVO LEÓN, TABASCO Y VERACRUZ DE IGNACIO DE LA LLAVE.
CUMPLIMIENTO DE LA MISIÓN:
LOS RECURSOS SE DESTINARON PARA LA RECONSTRUCCIÓN DE INFRAESTRUCTURA PÚBLICA Y PARA LA ATENCIÓN DE SITUACIONES DE EMERGENCIA.</t>
  </si>
  <si>
    <t>APORTACIÓN INICIAL:   MONTO: $100,000,000.00   FECHA: 05/10/2012
OBSERVACIONES: EL SALDO FINAL DEL EJERCICIO FISCAL ANTERIOR CORRESPONDE AL SALDO DEL PATRIMONIO PRESENTADO EN EL BALANCE GENERAL AL 31 DE DICIEMBRE DE 2016 DICTAMINADO POR EL AUDITOR EXTERNO. LOS EGRESOS ACUMULADOS EN EL PERIODO QUE SE REPORTA INCLUYE EFECTO NETO DE VALUACIÓN Y APLICACIONES AL PATRIMONIO PARA EL CUMPLIMIENTO DE SUS FINES. EL AUDITOR EXTERNO DESIGNADO POR LA SECRETARÍA DE LA FUNCIÓN PÚBLICA DICTAMINÓ LOS ESTADOS FINANCIEROS DEL 1 DE ENERO AL 31 DE DICIEMBRE DE 2016.</t>
  </si>
  <si>
    <t>DESTINO: EN EL PERIODO QUE SE REPORTA, LOS RECURSOS EROGADOS ACUMULADOS SE DESTINARON AL PAGO DE PRESTACIONES A LOS TRABAJADORES Y BENEFICIARIOS DE SERANOR CONFORME AL OBJETO DEL CONTRATO, POR CONCEPTO DE SUELDOS, SALARIOS Y PENSIONES POR $11´553,032.88; IMPUESTOS $145,896.03; SERVICIO MÉDICO $35´809,156.57; VALES DE DESPENSA $499,854.00; AYUDA DE DEPORTIVO $36,087.50; BENEFICIO POR FALLECIMIENTO $1´013,988.52; REMBOLSO DE GASTOS MÉDICOS $12,014.74; Y OTROS GASTOS POR $1,461.71; ASIMISMO SE REGISTRA UN PASIVO A CORTO PLAZO POR $2´249,013.71 POR EROGACIONES DEVENGADAS Y NO PAGADAS REFERIDO EN LA NOTA 9 DE LOS ESTADOS FINANCIEROS.
CUMPLIMIENTO DE LA MISIÓN:
DURANTE EL PERIODO QUE SE INFORMA SE ATENDIERON LAS OBLIGACIONES DE PAGO QUE SE CAUSARON POR LOS TRABAJADORES DE SERANOR Y SUS BENEFICIARIOS, CONFORME AL REGLAMENTO INTERIOR DE TRABAJO Y EL CONTRATO COLECTIVO DE TRABAJO; ASIMISMO SE CUMPLIÓ CON LA POLÍTICA DE INVERSIÓN DE LOS RECURSOS DISPONIBLES EN EL MANDATO, CONFORME A LA CLÁUSULA CUARTA DEL CONTRATO CONSTITUTIVO.</t>
  </si>
  <si>
    <t>DESTINO: OTORGAMIENTO DE CRÉDITOS $70,302,408,718.0 PARA GASTO DE OPERACIÓN Y ADMINISTRACIÓN $2,403,482,723.0 PARA PROGRAMAS SUJETOS A REGLAS DE OPERACIÓN $ 265,440,762.0; OTROS EGRESOS $136,684,092.0 Y PARA OPERACIONES DE CRÉDITO $ 4,506,048,454.0
CUMPLIMIENTO DE LA MISIÓN:
AL CUARTO TRIMESTRE DEL EJERCICIO LA FINANCIERA NACIONAL DE DESARROLLO AGROPECUARIO, RURAL, FORESTAL Y PESQUERO MOSTRÓ UN CUMPLIMIENTO DEL 104.0 POR CIENTO CON RESPECTO A LA META ESTABLECIDA EN SU PROGRAMA PRESUPUESTO MODIFICADO MANTENIENDO CON ELLO SU SUSTENTABILIDAD, APOYANDO LAS ACTIVIDADES DE CAPACITACIÓN Y DESARROLLANDO LOS PROGRAMAS QUE LE FUERON ENCOMENDADOS EN EL PRESUPUESTO DE EGRESOS DE LA FEDERACIÓN</t>
  </si>
  <si>
    <t>APORTACIÓN INICIAL:   MONTO: $10,944,000,000.00   FECHA: 07/05/2003
OBSERVACIONES: LA ENTIDAD CONFORME A SU LEY ORGÁNICA, UTILIZA EL FONDO DE LA FINANCIERA NACIONAL DE DESARROLLO AGROPECUARIO, RURAL, FORESTAL Y PESQUERO COMO SOPORTE OPERATIVO, DEL DESARROLLO DE SUS ACTIVIDADES.</t>
  </si>
  <si>
    <t>APORTACIÓN INICIAL:   MONTO: $300,000.00   FECHA: 10/09/2010
OBSERVACIONES: INICIO OPERACIONES EN 2010</t>
  </si>
  <si>
    <t>APORTACIÓN INICIAL:   MONTO: $23,610,000.00   FECHA: 02/02/1982
OBSERVACIONES: SE PRESENTAN ESTADOS FINANCIEROS DE DICIEMBRE DE 2017</t>
  </si>
  <si>
    <t>APORTACIÓN INICIAL:   MONTO: $0.01   FECHA: 03/03/1992
OBSERVACIONES: NO SE CUENTA CON DATOS EXACTOS DE LA PRIMERA APORTACIÓN.</t>
  </si>
  <si>
    <t>APORTACIÓN INICIAL:   MONTO: $50,000.00   FECHA: 30/03/2000
OBSERVACIONES: SE INTEGRA POR EL TOTAL DEL PATRIMONIO CONTABLE A DICIEMBRE DE 2017. EL PATRIMONIO A DICIEMBRE 2017, SE INTEGRA POR: PATRIMONIO CONTABLE NO RESTRINGIDO: ASCIENDE A $351,397,780.46 LA SUMA DEL PATRIMONIO DEL FONDO GENERADO Y A DISPOSICIÓN DEL COMITÉ TÉCNICO Y DE ADMINISTRACIÓN PARA EL FINANCIEMIENTO DE PROYECTOS Y ADQUISICIÓN DE BIENES DE INVERSIÓN Y SERVICIOS DE INFRAESTRUCTURA. PATRIMONIO CONTABLE RESTRINGIDO: REPRESENTA LA SUMA DEL PATRIONIO DEL FONDO GENERADO Y COMPROMETIDO PARA EL FINANCIAMIENTO DE PROYECTOS DE ADQUISICIÓN DE BIENES INVERSIÓN POR $489,670,693.78</t>
  </si>
  <si>
    <t>DESTINO: Financiar proyectos especificos de investigación y otros vinculados a proyectos cientificos y tecnologicos
CUMPLIMIENTO DE LA MISIÓN:
CONTINUAR APOYANDO LOS PROYECTOS DE INVESTIGACION</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</si>
  <si>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</si>
  <si>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</si>
  <si>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APORTACIÓN INICIAL:   MONTO: $600,000.00   FECHA: 28/11/1995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Y EL SALDO NETO DEL PERÍODO A REPORTAR CORRESPONDEN AL PATRIMONIO NETO TOTAL. LOS INGRESOS Y EGRESOS ACUMULADOS EN EL PERÍODO FUERON AJUSTADOS DE TAL FORMA QUE EL SALDO NETO DEL PERÍODO A REPORTAR COINCIDA CON EL PATRIMONIO TOTAL AL 31 DE DICIEMBRE DE 2017 DEL ESTADO DE CUENTA QUE FUE RECIBIDO EL 24 DE ENERO DE 2018.</t>
  </si>
  <si>
    <t>APORTACIÓN INICIAL:   MONTO: $1,750,000.00   FECHA: 29/07/1994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Y EL SALDO NETO DEL PERÍODO A REPORTAR CORRESPONDEN AL PATRIMONIO NETO TOTAL. LOS INGRESOS Y EGRESOS ACUMULADOS EN EL PERÍODO FUERON AJUSTADOS DE TAL FORMA QUE EL SALDO NETO DEL PERÍODO A REPORTAR COINCIDA CON EL PATRIMONIO TOTAL AL 31 DE DICIEMBRE DE 2017 DEL ESTADO DE CUENTA QUE FUE RECIBIDO EL 24 DE ENERO DE 2018.</t>
  </si>
  <si>
    <t>APORTACIÓN INICIAL:   MONTO: $0.01   FECHA: 15/05/1994
OBSERVACIONES: CON BASE EN EL INCISO B) DE LA FRACCIÓN V, NUMERAL 39 DE LOS LINEAMIENTOS PARA EL MANEJO Y ENTREGA DE LA INFORMACIÓN SOBRE LOS FIDEICOMISOS SIN ESTRUCTURA, MANDATOS O ACTOS ANÁLOGOS, EN EL MARCO DEL SISTEMA DEL PROCESO INTEGRAL DE PROGRAMACIÓN Y PRESUPUESTO, EL SALDO FINAL DEL EJERCICIO FISCAL ANTERIOR Y EL SALDO NETO DEL PERÍODO A REPORTAR CORRESPONDEN AL PATRIMONIO NETO TOTAL. LOS INGRESOS Y EGRESOS ACUMULADOS EN EL PERÍODO FUERON AJUSTADOS DE TAL FORMA QUE EL SALDO NETO DEL PERÍODO A REPORTAR COINCIDA CON EL PATRIMONIO TOTAL AL 31 DE DICIEMBRE DE 2017 DEL ESTADO DE CUENTA QUE FUE RECIBIDO EL 7 DE FEBRERO DE 2018.</t>
  </si>
  <si>
    <t>APORTACIÓN INICIAL:   MONTO: $2,100,000.00   FECHA: 20/12/2001
OBSERVACIONES: LA INFORMACIÓN SE REPORTA CON BASE EN LAS CIFRAS QUE REFLEJAN LOS ESTADOS FINANCIEROS DEL FONDO AL CIERRE DE DICIEMBRE DE 2017. EL PATRIMONIO SE COMPONE DE PATRIMONIO TEMPORALMENTE RESTRINGIDO Y NO RESTRINGIDO.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AL REALIZAR UNA CONSULTA TELEFÓNICA AL PERSONAL DE LA SECRETARÍA DE HACIENDA, INFORMAN QUE AL MENOS EN ESTE TRIMESTRE, ESA ES LA RESPUESTA QUE APLICA.</t>
  </si>
  <si>
    <t>DESTINO: EL OBJETIVO ES APOYAR LAS ACTIVIDADES DE INVESTIGACIÓN CIENTÍFICA Y TECNOLÓGICA, INNOVACIÓN Y DESARROLLO TECNOLÓGICO, QUE PODRÁN INCLUIR LA FORMACIÓN DE RECURSOS HUMANOS DE ALTA ESPECIALIDAD, DIVULGACIÓN CIENTÍFICA Y TECNOLÓGICA.
CUMPLIMIENTO DE LA MISIÓN:
GRACIAS A MUCHOS DE LOS PROYECTOS SE HA LOGRADO EL DESARROLLO DE VIVIENDA EMERGENTE EN OTROS PAISES Y A NIVEL NACIONAL SE CREARON NUEVS MODELOS Y SISTEMAS CONSTRUCTIVOS. EN EL CASO DE FORMACION DE RECURSOS HUMANOS. SE HA LOGRADO LA TITULACION DE LOS BECARIOS PARTICIPANTES EN LOS PROYECTOS.</t>
  </si>
  <si>
    <t>APORTACIÓN INICIAL:   MONTO: $13,184,700.00   FECHA: 15/03/2002
OBSERVACIONES: FONDO SECTORIAL PARA LA VIVIENDA (CONAVI) LA INFORMACIÓN FINANCIERA SE REPORTA CON BASE EN LAS CIFRAS QUE REFLEJAN LOS ESTADOS FIANCIEROS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AL REALIZAR UNA CONSULTA TELEFÓNICA AL PERSONAL DE LA SECRETARÍA DE HACIENDA, INFORMAN QUE AL MENOS EN ESTE TRIMESTRE, ESA ES LA RESPUESTA QUE APLICA.</t>
  </si>
  <si>
    <t>APORTACIÓN INICIAL:   MONTO: $40,000,000.00   FECHA: 16/10/2002
OBSERVACIONES: LA INFORMACIÓN SE REPORTA CON BASE EN LAS CIFRAS DE LOS ESTADOS FINANCIEROS DEL FONDO A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</si>
  <si>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$207,725,000.00   FECHA: 23/09/2008
OBSERVACIONES: LA INFORMACIÓN SE REPORTA CON BASE EN LAS CIFRAS QUE REFLEJAN LOS ESTADOS FINANCIEROS DEL FONDO AL CIERRE DEL MES DE DICIEMBRE DE 2017, MISMOS QUE FUERON PROPORCIONADOS POR LA FIDUCIARIA DEL FONDO. LOS DATOS ADMINISTRATIVOS NO FUERON ACTUALIZADOS POR EL SECRETARIO ADMINISTRATIVO, POR LO QUE SE INCLUYE LA ÚLTIA INFORMACIÓN REPORTADA POR EL MISMO.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</si>
  <si>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Fomentar el ahorro sistemático de sus trabajadores que les permita, además de establecer un patrimonio familiar.
CUMPLIMIENTO DE LA MISIÓN:
FOMENTAR EL AHORRO SISTEMÁTICO DE SUS TRABAJADORES QUE LES PERMITA, ADEMÁS DE ESTABLECER UN PATRIMONIO FAMILIAR.</t>
  </si>
  <si>
    <t>APORTACIÓN INICIAL:   MONTO: $2,000,000.00   FECHA: 17/12/2001
OBSERVACIONES: EL CONACYT Y EL GOBIERNO DEL ESTADO DE GUERRERO PARTICIPAN COMO FIDEICOMITENTES DEL FONDO. LA INFORMACIÓN SE REPORTA CON BASE EN LAS CIFRAS QUE REFLEJAN LOS ESTADOS FINANCIEROS DEL FONDO AL CIERRE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</si>
  <si>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11/01/2002
OBSERVACIONES: EL CONACYT Y EL GOBIERNO DEL ESTADO DE PUEBLA PARTICIPAN COMO FIDEICOMITENTES EN EL FONDO. LA INFORMACIÓN SE REPORTA CON BASE EN LAS CIFRAS QUE REFLEJAN LOS ESTADOS FINANCIEROS DEL FONDO AL CIERRE DEL MES DE DICIEMBRE DE 2017. AL INICIO DEL EJERCICIO 2017 PRESENTO UN SALDO POR PAGAR A ACREDORES POR $131,823.72, LOS CUALES A LA FECHA HAN SIDO CUBIERTOS EN SU TOTALIDAD, Y NOS REINTEGRARON $439.42 DEL SALDO DE DEUDORES DIVERSOS CORRESPONDIENTES AL EJERCICIO 2016. AL FINAL DEL EJERCICIO 2017 SE QUEDA UN SALDO POR PAGAR A ACREDORES POR 30,568.24, LOS CUALES SERAN CUBIERTOS EN EL EJERCICIO 2018.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</si>
  <si>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$2,000,000.00   FECHA: 02/04/2002
OBSERVACIONES: EL CONACYT Y EL GOBIERNO DEL ESTADO DE SONORA PARTICIPAN COMO FIDEICOMITENTES EN EL FONDO. LA INFORMACIÓN SE REPORTA CON BASE EN LAS CIFRAS QUE REFLEJAN LOS ESTADOS FINANCIEROS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</si>
  <si>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CIENTÍFICA Y TECNOLÓGICA DEL ESTADO DE BAJA CALIFORNIA SUR.
CUMPLIMIENTO DE LA MISIÓN:
INFORMACIÓN QUE NO FUE ACTUALIZADA POR EL SECRETARIO ADMINISTRATIVO.</t>
  </si>
  <si>
    <t>APORTACIÓN INICIAL:   MONTO: $1,500,000.00   FECHA: 24/07/2002
OBSERVACIONES: EL CONACYT Y EL GOBIERNO DEL ESTADO PARTICIPAN COMO FIDEICOMITENTES DEL FONDO. LA INFORMACIÓN SE REPORTA CON BASE EN LAS CIFRAS QUE REFLEJAN LOS ESTADOS FINANCIEROS DEL FONDO A DICIEMBRE 2017. EL “CRITERIO CUENTA PÚBLICA” SE RESPONDE CON UN “NO”, DADO QUE MEDIANTE UNA CONSULTA TELEFÓNICA AL PERSONAL DE LA SECRETARÍA DE HACIENDA, RESPONDIERON QUE ESA OPCIÓN APLICABA Y NO SE HA TENIDO NOTIFICACIÓN DIFERENTE A LA FECHA. EL “PORCENTAJE DE PARTICIPACIÓN” SE DEJA EN CERO, TODA VEZ QUE NO SE CUENTA CON UN MANUAL QUE EXPLIQUE LA DEFINICIÓN DEL MISMO Y POR LO TANTO LA DIRECCIÓN DE ADMINISTRACIÓN E INFORMACIÓN DE FONDOS CONACYT DESCONOCE QUE DATO SE DEBE PROPORCIONAR.</t>
  </si>
  <si>
    <t>DESTINO: (1ERA. MIN. JAL-2016-01-02-279011 $3,827,232.00) - (1ERA. MIN. JAL-2016-01-01-279040 $2,891,000.00) - (2DA. MIN. 2014-01-250264 $19,778,900.00) - (2DA. MIN. 2014-01-249985 $25,001,027.00) - (1ERA. MIN. JAL-2016-02-01-278983 $2,796,513.00) - (AMPLIACIÓN PRESUP. PROYECTO 2015-01-260600 $10,000,000.00) - (2DA. MIN. JAL-2015-02-262454 $4,441,300.00) - (2DA. MIN. JAL-2015-03-01-272478 $39,537,500.00)(1ERA. MIN. JAL-2017-04-01-291524 $1,687,383.00)( 1 ERA. MIN. JAL-2017-01-01-291274 $3,430,259.00)(1 ERA. MIN. $JAL-2017-03-01-291665 $1,229,310.00)
CUMPLIMIENTO DE LA MISIÓN:
DURANTE EL PERIODO QUE SE INFORMA,SE HAN APORTADO POR CONACYT $50,000,000.00, DEL PERIODO 2016 CORRESPONDEN $28,000,000.00, Y DEL PERIODO 2017 CORRESPONDEN $22,000,000.00, SE APORTO POR PARTE DE GOBIERNO DEL ESTADO $21,000,000.00 QUE ESTABAN PENDIENTES, Y SE AOPRTO POR GOB. DEL EDO. JAL. $20,000,000.00 EL 24/10/2017</t>
  </si>
  <si>
    <t>APORTACIÓN INICIAL:   MONTO: $1,000,000.00   FECHA: 06/06/2003
OBSERVACIONES: EL CONACYT Y EL GOBIERNO DEL ESTADO DE JALISCO PARTICIPAN COMO FIDEICOMITENTES EN EL FONDO. LA INFORMACIÓN SE REPORTA CON BASE EN LAS CIFRAS QUE REFLEJAN LOS ESTADOS FINANCIEROS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</si>
  <si>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APORTACIÓN INICIAL:   MONTO: $15,000,000.00   FECHA: 08/10/2007
OBSERVACIONES: EL CONACYT Y EL GOBIERNO DEL DISTRITO FEDERAL SON FIDEICOMITENTES. LA INFORMACIÓN SE REPORTA CON BASE EN LAS CIFRAS QUE REFLEJAN LOS ESTADOS FINANCIEROS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</si>
  <si>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INVESTIGACION CIENTIFICA Y TECNOLOGICA DEL ESTADO DE OAXACA.
CUMPLIMIENTO DE LA MISIÓN:
INFORMACIÓN NO ACTUALIZADA POR EL SECRETARIO ADMINISTRATIVO.</t>
  </si>
  <si>
    <t>APORTACIÓN INICIAL:   MONTO: $14,000,000.00   FECHA: 29/09/2008
OBSERVACIONES: FONDO MIXTO CONACYT - GOBIERNO DEL ESTADO DE OAXACA. LA INFORMACIÓN SE REPORTA CON BASE EN LAS CIFRAS QUE REFLEJAN LOS ESTADOS FINANCIEROS DEL FONDO AL CIERRE DEL MES DE DICIEMBRE DE 2017.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</si>
  <si>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APOYOS PARA LA INVESTIGACIÓN CIENTÍFICA Y TECNOLÓGICA DEL MUNICIPIO DE LA PAZ, BAJA CALIFORNIA SUR.
CUMPLIMIENTO DE LA MISIÓN:
DURANTE EL PERIODO QUE SE INFORMA NO SE HAN RECIBIDO APORTACIONES Y NO SE HAN APROBADO RECURSOS PARA EL DESARROLLO DE PROYECTOS.</t>
  </si>
  <si>
    <t>APORTACIÓN INICIAL:   MONTO: $4,200,000.00   FECHA: 26/03/2012
OBSERVACIONES: LA INFORMACIÓN SE REPORTA CON BASE EN LAS CIFRAS QUE REFLEJAN LOS ESTADOS FINANCIEROS DEL FONDO AL MES DE DICIEMBRE 2017. LOS ESTADOS FINANCIEROS ESTAN DICTAMINADOS HASTA EL EJERCICIO 2012. EL “PORCENTAJE DE PARTICIPACIÓN” SE DEJA EN CERO, TODA VEZ QUE NO SE CUENTA CON UN MANUAL QUE EXPLIQUE LA DEFINICIÓN DEL MISMO Y POR LO TANTO LA DIRECCIÓN DE ADMINISTRACIÓN E INFORMACIÓN DE FONDOS CONACYT DESCONOCE QUE DATO SE DEBE PROPORCIONAR. EL “CRITERIO CUENTA PÚBLICA” SE RESPONDE CON UN “NO”, DADO QUE MEDIANTE UNA CONSULTA TELEFÓNICA AL PERSONAL DE LA SECRETARÍA DE HACIENDA, RESPONDIERON QUE ESA OPCIÓN APLICABA Y NO SE HA TENIDO NOTIFICACIÓN DIFERENTE A LA FECHA.</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</si>
  <si>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</si>
  <si>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CUENTA DE LA HACIENDA PÚBLICA FEDERAL DE 2017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</si>
</sst>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0_ ;[Red]\-#,##0.00\ "/>
  </numFmts>
  <fonts count="45">
    <font>
      <sz val="10"/>
      <name val="Arial"/>
      <family val="0"/>
    </font>
    <font>
      <sz val="11"/>
      <color indexed="8"/>
      <name val="Calibri"/>
      <family val="2"/>
    </font>
    <font>
      <sz val="10"/>
      <color indexed="8"/>
      <name val="Arial"/>
      <family val="2"/>
    </font>
    <font>
      <sz val="8"/>
      <name val="Arial"/>
      <family val="2"/>
    </font>
    <font>
      <sz val="8"/>
      <name val="Adobe Caslon Pro"/>
      <family val="1"/>
    </font>
    <font>
      <b/>
      <sz val="16"/>
      <color indexed="23"/>
      <name val="EurekaSans-Medium"/>
      <family val="3"/>
    </font>
    <font>
      <sz val="8"/>
      <name val="Soberana Sans"/>
      <family val="3"/>
    </font>
    <font>
      <sz val="8"/>
      <color indexed="9"/>
      <name val="Soberana Sans"/>
      <family val="3"/>
    </font>
    <font>
      <sz val="8"/>
      <color indexed="8"/>
      <name val="Soberana Sans"/>
      <family val="3"/>
    </font>
    <font>
      <sz val="9"/>
      <name val="Soberana Sans"/>
      <family val="3"/>
    </font>
    <font>
      <sz val="9"/>
      <name val="Adobe Caslon Pro"/>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0"/>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theme="6"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style="thin">
        <color indexed="8"/>
      </left>
      <right/>
      <top style="thin">
        <color indexed="8"/>
      </top>
      <bottom style="thin"/>
    </border>
    <border>
      <left/>
      <right style="thin">
        <color indexed="8"/>
      </right>
      <top style="thin">
        <color indexed="8"/>
      </top>
      <bottom/>
    </border>
    <border>
      <left style="thin">
        <color theme="0" tint="-0.24993999302387238"/>
      </left>
      <right style="thin">
        <color theme="0" tint="-0.24993999302387238"/>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bottom style="thin">
        <color theme="0" tint="-0.149959996342659"/>
      </bottom>
    </border>
    <border>
      <left style="thin">
        <color theme="0" tint="-0.24993999302387238"/>
      </left>
      <right/>
      <top style="thin">
        <color theme="0" tint="-0.24993999302387238"/>
      </top>
      <bottom style="thin">
        <color theme="0" tint="-0.24993999302387238"/>
      </bottom>
    </border>
    <border>
      <left/>
      <right/>
      <top/>
      <bottom style="thin">
        <color theme="0" tint="-0.2499399930238723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164" fontId="2" fillId="0" borderId="0" applyFon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73">
    <xf numFmtId="0" fontId="0" fillId="0" borderId="0" xfId="0" applyAlignment="1">
      <alignment/>
    </xf>
    <xf numFmtId="0" fontId="4" fillId="0" borderId="0" xfId="0" applyFont="1" applyAlignment="1">
      <alignment horizontal="right" wrapText="1"/>
    </xf>
    <xf numFmtId="0" fontId="4" fillId="0" borderId="0" xfId="0" applyFont="1" applyAlignment="1">
      <alignment wrapText="1"/>
    </xf>
    <xf numFmtId="0" fontId="4" fillId="0" borderId="0" xfId="0" applyFont="1" applyAlignment="1">
      <alignment horizontal="center" wrapText="1"/>
    </xf>
    <xf numFmtId="4" fontId="4" fillId="0" borderId="0" xfId="0" applyNumberFormat="1" applyFont="1" applyAlignment="1">
      <alignment wrapText="1"/>
    </xf>
    <xf numFmtId="165" fontId="4" fillId="0" borderId="0" xfId="0" applyNumberFormat="1" applyFont="1" applyFill="1" applyAlignment="1">
      <alignment horizontal="right" wrapText="1"/>
    </xf>
    <xf numFmtId="0" fontId="4" fillId="0" borderId="0" xfId="0" applyFont="1" applyFill="1" applyBorder="1" applyAlignment="1">
      <alignment wrapText="1"/>
    </xf>
    <xf numFmtId="0" fontId="4" fillId="0" borderId="0" xfId="0" applyFont="1" applyFill="1" applyBorder="1" applyAlignment="1">
      <alignment horizontal="center" vertical="center"/>
    </xf>
    <xf numFmtId="0" fontId="4" fillId="0" borderId="10" xfId="0" applyFont="1" applyFill="1" applyBorder="1" applyAlignment="1">
      <alignment horizontal="right" vertical="top" wrapText="1"/>
    </xf>
    <xf numFmtId="0" fontId="4" fillId="0" borderId="11" xfId="0" applyFont="1" applyFill="1" applyBorder="1" applyAlignment="1">
      <alignment horizontal="right" vertical="top" wrapText="1"/>
    </xf>
    <xf numFmtId="0" fontId="4" fillId="0" borderId="0" xfId="0" applyFont="1" applyFill="1" applyBorder="1" applyAlignment="1">
      <alignment vertical="top" wrapText="1"/>
    </xf>
    <xf numFmtId="0" fontId="0" fillId="0" borderId="0" xfId="0" applyNumberFormat="1" applyFont="1" applyFill="1" applyBorder="1" applyAlignment="1" applyProtection="1">
      <alignment/>
      <protection/>
    </xf>
    <xf numFmtId="0" fontId="4" fillId="0" borderId="10" xfId="0" applyFont="1" applyFill="1" applyBorder="1" applyAlignment="1">
      <alignment horizontal="right" vertical="center" wrapText="1"/>
    </xf>
    <xf numFmtId="1" fontId="4" fillId="0" borderId="12" xfId="0" applyNumberFormat="1" applyFont="1" applyFill="1" applyBorder="1" applyAlignment="1">
      <alignment vertical="center" wrapText="1"/>
    </xf>
    <xf numFmtId="0" fontId="4" fillId="0" borderId="0" xfId="0" applyFont="1" applyFill="1" applyBorder="1" applyAlignment="1">
      <alignment vertical="center"/>
    </xf>
    <xf numFmtId="0" fontId="4" fillId="33" borderId="10" xfId="0" applyFont="1" applyFill="1" applyBorder="1" applyAlignment="1">
      <alignment horizontal="right" vertical="center" wrapText="1"/>
    </xf>
    <xf numFmtId="1" fontId="4" fillId="33" borderId="12" xfId="0" applyNumberFormat="1" applyFont="1" applyFill="1" applyBorder="1" applyAlignment="1">
      <alignment vertical="center" wrapText="1"/>
    </xf>
    <xf numFmtId="0" fontId="4" fillId="33" borderId="0" xfId="0" applyFont="1" applyFill="1" applyBorder="1" applyAlignment="1">
      <alignment vertical="center"/>
    </xf>
    <xf numFmtId="0" fontId="4" fillId="34" borderId="10" xfId="0" applyFont="1" applyFill="1" applyBorder="1" applyAlignment="1">
      <alignment horizontal="left" vertical="center" wrapText="1"/>
    </xf>
    <xf numFmtId="1" fontId="4" fillId="34" borderId="12" xfId="0" applyNumberFormat="1" applyFont="1" applyFill="1" applyBorder="1" applyAlignment="1">
      <alignment horizontal="left" vertical="center" wrapText="1"/>
    </xf>
    <xf numFmtId="0" fontId="4" fillId="34" borderId="0" xfId="0" applyFont="1" applyFill="1" applyBorder="1" applyAlignment="1">
      <alignment horizontal="left" vertical="center"/>
    </xf>
    <xf numFmtId="0" fontId="4" fillId="35" borderId="13" xfId="0" applyFont="1" applyFill="1" applyBorder="1" applyAlignment="1">
      <alignment horizontal="left" vertical="center" wrapText="1"/>
    </xf>
    <xf numFmtId="1" fontId="4" fillId="35" borderId="14" xfId="0" applyNumberFormat="1" applyFont="1" applyFill="1" applyBorder="1" applyAlignment="1">
      <alignment horizontal="left" vertical="center" wrapText="1"/>
    </xf>
    <xf numFmtId="0" fontId="4" fillId="35" borderId="0" xfId="0" applyFont="1" applyFill="1" applyBorder="1" applyAlignment="1">
      <alignment horizontal="left" vertical="center"/>
    </xf>
    <xf numFmtId="0" fontId="4" fillId="36" borderId="15" xfId="0" applyFont="1" applyFill="1" applyBorder="1" applyAlignment="1">
      <alignment horizontal="center" vertical="center" wrapText="1"/>
    </xf>
    <xf numFmtId="1" fontId="4" fillId="36" borderId="16" xfId="0" applyNumberFormat="1" applyFont="1" applyFill="1" applyBorder="1" applyAlignment="1">
      <alignment horizontal="center" vertical="center" wrapText="1"/>
    </xf>
    <xf numFmtId="0" fontId="6" fillId="10" borderId="17" xfId="0" applyFont="1" applyFill="1" applyBorder="1" applyAlignment="1">
      <alignment horizontal="center" vertical="center" wrapText="1"/>
    </xf>
    <xf numFmtId="1" fontId="6" fillId="10" borderId="17" xfId="0" applyNumberFormat="1" applyFont="1" applyFill="1" applyBorder="1" applyAlignment="1">
      <alignment horizontal="center" vertical="center" wrapText="1"/>
    </xf>
    <xf numFmtId="4" fontId="6" fillId="10" borderId="17" xfId="0" applyNumberFormat="1" applyFont="1" applyFill="1" applyBorder="1" applyAlignment="1">
      <alignment horizontal="center" vertical="center" wrapText="1"/>
    </xf>
    <xf numFmtId="0" fontId="6" fillId="37" borderId="18" xfId="0" applyFont="1" applyFill="1" applyBorder="1" applyAlignment="1">
      <alignment horizontal="center" vertical="center" wrapText="1"/>
    </xf>
    <xf numFmtId="0" fontId="6" fillId="37" borderId="18" xfId="0" applyFont="1" applyFill="1" applyBorder="1" applyAlignment="1">
      <alignment horizontal="left" vertical="center" wrapText="1"/>
    </xf>
    <xf numFmtId="1" fontId="6" fillId="37" borderId="18" xfId="0" applyNumberFormat="1" applyFont="1" applyFill="1" applyBorder="1" applyAlignment="1">
      <alignment horizontal="center" vertical="center" wrapText="1"/>
    </xf>
    <xf numFmtId="4" fontId="6" fillId="37" borderId="18" xfId="0" applyNumberFormat="1" applyFont="1" applyFill="1" applyBorder="1" applyAlignment="1">
      <alignment horizontal="left" vertical="center" wrapText="1"/>
    </xf>
    <xf numFmtId="4" fontId="6" fillId="37" borderId="18" xfId="0" applyNumberFormat="1" applyFont="1" applyFill="1" applyBorder="1" applyAlignment="1">
      <alignment horizontal="right" vertical="center" wrapText="1"/>
    </xf>
    <xf numFmtId="0" fontId="6" fillId="37" borderId="19" xfId="0" applyNumberFormat="1" applyFont="1" applyFill="1" applyBorder="1" applyAlignment="1">
      <alignment horizontal="left" vertical="center" wrapText="1"/>
    </xf>
    <xf numFmtId="0" fontId="6" fillId="16" borderId="18" xfId="0" applyFont="1" applyFill="1" applyBorder="1" applyAlignment="1">
      <alignment horizontal="center" vertical="center" wrapText="1"/>
    </xf>
    <xf numFmtId="0" fontId="6" fillId="16" borderId="18" xfId="0" applyFont="1" applyFill="1" applyBorder="1" applyAlignment="1">
      <alignment horizontal="left" vertical="center" wrapText="1"/>
    </xf>
    <xf numFmtId="1" fontId="6" fillId="16" borderId="18" xfId="0" applyNumberFormat="1" applyFont="1" applyFill="1" applyBorder="1" applyAlignment="1">
      <alignment horizontal="center" vertical="center" wrapText="1"/>
    </xf>
    <xf numFmtId="4" fontId="6" fillId="16" borderId="18" xfId="0" applyNumberFormat="1" applyFont="1" applyFill="1" applyBorder="1" applyAlignment="1">
      <alignment horizontal="left" vertical="center" wrapText="1"/>
    </xf>
    <xf numFmtId="0" fontId="6" fillId="16" borderId="19" xfId="0" applyNumberFormat="1" applyFont="1" applyFill="1" applyBorder="1" applyAlignment="1">
      <alignment horizontal="left" vertical="center" wrapText="1"/>
    </xf>
    <xf numFmtId="0" fontId="6" fillId="4" borderId="18" xfId="0" applyFont="1" applyFill="1" applyBorder="1" applyAlignment="1">
      <alignment horizontal="center" vertical="center" wrapText="1"/>
    </xf>
    <xf numFmtId="0" fontId="6" fillId="4" borderId="18" xfId="0" applyFont="1" applyFill="1" applyBorder="1" applyAlignment="1">
      <alignment horizontal="left" vertical="center" wrapText="1"/>
    </xf>
    <xf numFmtId="1" fontId="6" fillId="4" borderId="18" xfId="0" applyNumberFormat="1" applyFont="1" applyFill="1" applyBorder="1" applyAlignment="1">
      <alignment horizontal="center" vertical="center" wrapText="1"/>
    </xf>
    <xf numFmtId="4" fontId="6" fillId="4" borderId="18" xfId="0" applyNumberFormat="1" applyFont="1" applyFill="1" applyBorder="1" applyAlignment="1">
      <alignment horizontal="left" vertical="center" wrapText="1"/>
    </xf>
    <xf numFmtId="0" fontId="6" fillId="4" borderId="19" xfId="0" applyNumberFormat="1" applyFont="1" applyFill="1" applyBorder="1" applyAlignment="1">
      <alignment horizontal="left" vertical="center" wrapText="1"/>
    </xf>
    <xf numFmtId="0" fontId="7" fillId="0" borderId="17" xfId="0" applyFont="1" applyFill="1" applyBorder="1" applyAlignment="1">
      <alignment horizontal="right" vertical="top" wrapText="1"/>
    </xf>
    <xf numFmtId="0" fontId="6" fillId="0" borderId="17" xfId="0" applyFont="1" applyFill="1" applyBorder="1" applyAlignment="1">
      <alignment horizontal="right" vertical="top" wrapText="1"/>
    </xf>
    <xf numFmtId="0" fontId="6" fillId="0" borderId="17" xfId="0" applyFont="1" applyFill="1" applyBorder="1" applyAlignment="1">
      <alignment vertical="top" wrapText="1"/>
    </xf>
    <xf numFmtId="13" fontId="6" fillId="0" borderId="17" xfId="0" applyNumberFormat="1" applyFont="1" applyFill="1" applyBorder="1" applyAlignment="1">
      <alignment horizontal="center" vertical="top" wrapText="1"/>
    </xf>
    <xf numFmtId="0" fontId="6" fillId="0" borderId="17" xfId="0" applyFont="1" applyFill="1" applyBorder="1" applyAlignment="1">
      <alignment horizontal="left" vertical="top" wrapText="1"/>
    </xf>
    <xf numFmtId="165" fontId="6" fillId="0" borderId="17" xfId="0" applyNumberFormat="1" applyFont="1" applyFill="1" applyBorder="1" applyAlignment="1">
      <alignment horizontal="right" vertical="top" wrapText="1"/>
    </xf>
    <xf numFmtId="4" fontId="8" fillId="0" borderId="17" xfId="0" applyNumberFormat="1" applyFont="1" applyFill="1" applyBorder="1" applyAlignment="1">
      <alignment horizontal="left" vertical="top" wrapText="1"/>
    </xf>
    <xf numFmtId="0" fontId="44" fillId="0" borderId="17" xfId="0" applyFont="1" applyFill="1" applyBorder="1" applyAlignment="1">
      <alignment vertical="top" wrapText="1"/>
    </xf>
    <xf numFmtId="0" fontId="6" fillId="37" borderId="18" xfId="0" applyFont="1" applyFill="1" applyBorder="1" applyAlignment="1">
      <alignment horizontal="left" vertical="center" wrapText="1"/>
    </xf>
    <xf numFmtId="0" fontId="6" fillId="37" borderId="18" xfId="0" applyFont="1" applyFill="1" applyBorder="1" applyAlignment="1">
      <alignment horizontal="left" vertical="center" wrapText="1"/>
    </xf>
    <xf numFmtId="0" fontId="5" fillId="0" borderId="0" xfId="0" applyFont="1" applyFill="1" applyBorder="1" applyAlignment="1">
      <alignment vertical="center"/>
    </xf>
    <xf numFmtId="0" fontId="9" fillId="0" borderId="0" xfId="0" applyFont="1" applyBorder="1" applyAlignment="1">
      <alignment horizontal="center" wrapText="1"/>
    </xf>
    <xf numFmtId="0" fontId="4" fillId="0" borderId="0" xfId="0" applyFont="1" applyBorder="1" applyAlignment="1">
      <alignment horizontal="right" wrapText="1"/>
    </xf>
    <xf numFmtId="0" fontId="9" fillId="0" borderId="20" xfId="0" applyFont="1" applyBorder="1" applyAlignment="1">
      <alignment horizontal="center" vertical="center" wrapText="1"/>
    </xf>
    <xf numFmtId="0" fontId="6" fillId="4" borderId="21" xfId="0" applyFont="1" applyFill="1" applyBorder="1" applyAlignment="1">
      <alignment horizontal="left" vertical="center" wrapText="1" indent="2"/>
    </xf>
    <xf numFmtId="0" fontId="6" fillId="4" borderId="18" xfId="0" applyFont="1" applyFill="1" applyBorder="1" applyAlignment="1">
      <alignment horizontal="left" vertical="center" wrapText="1" indent="2"/>
    </xf>
    <xf numFmtId="0" fontId="6" fillId="37" borderId="21" xfId="0" applyFont="1" applyFill="1" applyBorder="1" applyAlignment="1">
      <alignment horizontal="left" vertical="center" wrapText="1"/>
    </xf>
    <xf numFmtId="0" fontId="6" fillId="37" borderId="18" xfId="0" applyFont="1" applyFill="1" applyBorder="1" applyAlignment="1">
      <alignment horizontal="left" vertical="center" wrapText="1"/>
    </xf>
    <xf numFmtId="0" fontId="6" fillId="16" borderId="21" xfId="0" applyFont="1" applyFill="1" applyBorder="1" applyAlignment="1">
      <alignment horizontal="left" vertical="center" wrapText="1" indent="1"/>
    </xf>
    <xf numFmtId="0" fontId="6" fillId="16" borderId="18" xfId="0" applyFont="1" applyFill="1" applyBorder="1" applyAlignment="1">
      <alignment horizontal="left" vertical="center" wrapText="1" indent="1"/>
    </xf>
    <xf numFmtId="0" fontId="6" fillId="10" borderId="21" xfId="0" applyFont="1" applyFill="1" applyBorder="1" applyAlignment="1">
      <alignment horizontal="left" vertical="center" wrapText="1"/>
    </xf>
    <xf numFmtId="0" fontId="6" fillId="10" borderId="18" xfId="0" applyFont="1" applyFill="1" applyBorder="1" applyAlignment="1">
      <alignment horizontal="left" vertical="center" wrapText="1"/>
    </xf>
    <xf numFmtId="0" fontId="6" fillId="10" borderId="19" xfId="0" applyFont="1" applyFill="1" applyBorder="1" applyAlignment="1">
      <alignment horizontal="left"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wrapText="1"/>
    </xf>
    <xf numFmtId="0" fontId="9" fillId="0" borderId="0" xfId="0" applyFont="1" applyBorder="1" applyAlignment="1">
      <alignment horizontal="center" wrapText="1"/>
    </xf>
    <xf numFmtId="0" fontId="9" fillId="0" borderId="22" xfId="0" applyFont="1" applyBorder="1" applyAlignment="1">
      <alignment horizontal="center" vertical="center" wrapText="1"/>
    </xf>
    <xf numFmtId="0" fontId="10" fillId="0" borderId="22"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rmal 2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66675</xdr:colOff>
      <xdr:row>3</xdr:row>
      <xdr:rowOff>561975</xdr:rowOff>
    </xdr:from>
    <xdr:to>
      <xdr:col>19</xdr:col>
      <xdr:colOff>66675</xdr:colOff>
      <xdr:row>3</xdr:row>
      <xdr:rowOff>561975</xdr:rowOff>
    </xdr:to>
    <xdr:sp>
      <xdr:nvSpPr>
        <xdr:cNvPr id="1" name="Line 1"/>
        <xdr:cNvSpPr>
          <a:spLocks/>
        </xdr:cNvSpPr>
      </xdr:nvSpPr>
      <xdr:spPr>
        <a:xfrm>
          <a:off x="18030825" y="1476375"/>
          <a:ext cx="5715000" cy="0"/>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952500</xdr:colOff>
      <xdr:row>3</xdr:row>
      <xdr:rowOff>542925</xdr:rowOff>
    </xdr:from>
    <xdr:to>
      <xdr:col>21</xdr:col>
      <xdr:colOff>4981575</xdr:colOff>
      <xdr:row>3</xdr:row>
      <xdr:rowOff>561975</xdr:rowOff>
    </xdr:to>
    <xdr:sp>
      <xdr:nvSpPr>
        <xdr:cNvPr id="2" name="Line 4"/>
        <xdr:cNvSpPr>
          <a:spLocks/>
        </xdr:cNvSpPr>
      </xdr:nvSpPr>
      <xdr:spPr>
        <a:xfrm>
          <a:off x="25860375" y="1457325"/>
          <a:ext cx="4991100" cy="19050"/>
        </a:xfrm>
        <a:prstGeom prst="line">
          <a:avLst/>
        </a:prstGeom>
        <a:noFill/>
        <a:ln w="19050" cmpd="sng">
          <a:solidFill>
            <a:srgbClr val="BFBFB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pcp01\fies\FIDEICOMISOS\BASES%20FIDEICOMISOS\BASES%202005\base%20pipp%20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fernando_cabrera\AppData\Local\Microsoft\Windows\Temporary%20Internet%20Files\Content.Outlook\VAQEU2XJ\3%20%20Fideicomisos_desbloqueado%20correc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os Jurídicos"/>
      <sheetName val="Listas"/>
    </sheetNames>
    <sheetDataSet>
      <sheetData sheetId="1">
        <row r="1">
          <cell r="A1" t="str">
            <v>SI</v>
          </cell>
          <cell r="B1" t="str">
            <v>SI</v>
          </cell>
          <cell r="C1" t="str">
            <v>ANUAL</v>
          </cell>
        </row>
        <row r="2">
          <cell r="A2" t="str">
            <v>NO</v>
          </cell>
          <cell r="B2" t="str">
            <v>NO</v>
          </cell>
          <cell r="C2" t="str">
            <v>PLURIANUAL</v>
          </cell>
        </row>
        <row r="3">
          <cell r="B3" t="str">
            <v>NO SE PUEDE DETERMINAR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J464"/>
  <sheetViews>
    <sheetView showGridLines="0" tabSelected="1" view="pageBreakPreview" zoomScale="55" zoomScaleNormal="50" zoomScaleSheetLayoutView="55" zoomScalePageLayoutView="0" workbookViewId="0" topLeftCell="B1">
      <pane ySplit="4" topLeftCell="A26" activePane="bottomLeft" state="frozen"/>
      <selection pane="topLeft" activeCell="A1" sqref="A1:E1"/>
      <selection pane="bottomLeft" activeCell="V51" sqref="V51"/>
    </sheetView>
  </sheetViews>
  <sheetFormatPr defaultColWidth="11.421875" defaultRowHeight="13.5" customHeight="1" outlineLevelRow="3"/>
  <cols>
    <col min="1" max="1" width="5.140625" style="1" hidden="1" customWidth="1"/>
    <col min="2" max="2" width="4.57421875" style="2" customWidth="1"/>
    <col min="3" max="3" width="14.140625" style="2" customWidth="1"/>
    <col min="4" max="4" width="6.140625" style="2" customWidth="1"/>
    <col min="5" max="5" width="7.421875" style="1" customWidth="1"/>
    <col min="6" max="6" width="13.7109375" style="1" hidden="1" customWidth="1"/>
    <col min="7" max="8" width="19.00390625" style="2" customWidth="1"/>
    <col min="9" max="9" width="19.421875" style="3" customWidth="1"/>
    <col min="10" max="10" width="36.7109375" style="2" customWidth="1"/>
    <col min="11" max="11" width="52.57421875" style="2" customWidth="1"/>
    <col min="12" max="12" width="19.00390625" style="2" hidden="1" customWidth="1"/>
    <col min="13" max="13" width="20.140625" style="2" customWidth="1"/>
    <col min="14" max="14" width="18.28125" style="2" customWidth="1"/>
    <col min="15" max="15" width="15.8515625" style="4" hidden="1" customWidth="1"/>
    <col min="16" max="16" width="18.00390625" style="5" customWidth="1"/>
    <col min="17" max="17" width="16.57421875" style="5" customWidth="1"/>
    <col min="18" max="18" width="17.421875" style="5" customWidth="1"/>
    <col min="19" max="19" width="85.7109375" style="2" customWidth="1"/>
    <col min="20" max="20" width="18.421875" style="5" customWidth="1"/>
    <col min="21" max="21" width="14.421875" style="2" customWidth="1"/>
    <col min="22" max="22" width="75.57421875" style="2" customWidth="1"/>
    <col min="23" max="23" width="7.28125" style="1" customWidth="1"/>
    <col min="24" max="24" width="6.140625" style="6" customWidth="1"/>
    <col min="25" max="50" width="54.57421875" style="6" customWidth="1"/>
    <col min="51" max="16384" width="11.421875" style="6" customWidth="1"/>
  </cols>
  <sheetData>
    <row r="1" spans="1:36" s="11" customFormat="1" ht="30.75" customHeight="1">
      <c r="A1" s="55"/>
      <c r="B1" s="68" t="s">
        <v>1957</v>
      </c>
      <c r="C1" s="68"/>
      <c r="D1" s="68"/>
      <c r="E1" s="68"/>
      <c r="F1" s="68"/>
      <c r="G1" s="68"/>
      <c r="H1" s="68"/>
      <c r="I1" s="68"/>
      <c r="J1" s="68"/>
      <c r="K1" s="68"/>
      <c r="L1" s="68"/>
      <c r="M1" s="68"/>
      <c r="N1" s="68"/>
      <c r="O1" s="68"/>
      <c r="P1" s="68"/>
      <c r="Q1" s="68"/>
      <c r="R1" s="68"/>
      <c r="S1" s="69" t="s">
        <v>1957</v>
      </c>
      <c r="T1" s="69"/>
      <c r="U1" s="69"/>
      <c r="V1" s="69"/>
      <c r="W1" s="56"/>
      <c r="X1" s="56"/>
      <c r="Y1" s="56"/>
      <c r="Z1" s="56"/>
      <c r="AA1" s="56"/>
      <c r="AB1" s="56"/>
      <c r="AC1" s="56"/>
      <c r="AD1" s="56"/>
      <c r="AE1" s="56"/>
      <c r="AF1" s="56"/>
      <c r="AG1" s="56"/>
      <c r="AH1" s="56"/>
      <c r="AI1" s="56"/>
      <c r="AJ1" s="56"/>
    </row>
    <row r="2" spans="1:36" ht="18" customHeight="1">
      <c r="A2" s="57"/>
      <c r="B2" s="68" t="s">
        <v>1919</v>
      </c>
      <c r="C2" s="68"/>
      <c r="D2" s="68"/>
      <c r="E2" s="68"/>
      <c r="F2" s="68"/>
      <c r="G2" s="68"/>
      <c r="H2" s="68"/>
      <c r="I2" s="68"/>
      <c r="J2" s="68"/>
      <c r="K2" s="68"/>
      <c r="L2" s="68"/>
      <c r="M2" s="68"/>
      <c r="N2" s="68"/>
      <c r="O2" s="68"/>
      <c r="P2" s="68"/>
      <c r="Q2" s="68"/>
      <c r="R2" s="68"/>
      <c r="S2" s="70" t="s">
        <v>157</v>
      </c>
      <c r="T2" s="70"/>
      <c r="U2" s="70"/>
      <c r="V2" s="70"/>
      <c r="W2" s="56"/>
      <c r="X2" s="56"/>
      <c r="Y2" s="56"/>
      <c r="Z2" s="56"/>
      <c r="AA2" s="56"/>
      <c r="AB2" s="56"/>
      <c r="AC2" s="56"/>
      <c r="AD2" s="56"/>
      <c r="AE2" s="56"/>
      <c r="AF2" s="56"/>
      <c r="AG2" s="56"/>
      <c r="AH2" s="56"/>
      <c r="AI2" s="56"/>
      <c r="AJ2" s="56"/>
    </row>
    <row r="3" spans="1:36" ht="23.25" customHeight="1">
      <c r="A3" s="57"/>
      <c r="B3" s="71" t="s">
        <v>1595</v>
      </c>
      <c r="C3" s="71"/>
      <c r="D3" s="71"/>
      <c r="E3" s="71"/>
      <c r="F3" s="71"/>
      <c r="G3" s="71"/>
      <c r="H3" s="71"/>
      <c r="I3" s="71"/>
      <c r="J3" s="71"/>
      <c r="K3" s="71"/>
      <c r="L3" s="71"/>
      <c r="M3" s="71"/>
      <c r="N3" s="71"/>
      <c r="O3" s="71"/>
      <c r="P3" s="71"/>
      <c r="Q3" s="71"/>
      <c r="R3" s="71"/>
      <c r="S3" s="72" t="s">
        <v>1595</v>
      </c>
      <c r="T3" s="72"/>
      <c r="U3" s="72"/>
      <c r="V3" s="72"/>
      <c r="W3" s="58"/>
      <c r="X3" s="58"/>
      <c r="Y3" s="58"/>
      <c r="Z3" s="58"/>
      <c r="AA3" s="58"/>
      <c r="AB3" s="58"/>
      <c r="AC3" s="58"/>
      <c r="AD3" s="58"/>
      <c r="AE3" s="58"/>
      <c r="AF3" s="58"/>
      <c r="AG3" s="58"/>
      <c r="AH3" s="58"/>
      <c r="AI3" s="58"/>
      <c r="AJ3" s="58"/>
    </row>
    <row r="4" spans="1:23" s="7" customFormat="1" ht="83.25" customHeight="1">
      <c r="A4" s="24" t="s">
        <v>393</v>
      </c>
      <c r="B4" s="65" t="s">
        <v>1071</v>
      </c>
      <c r="C4" s="66"/>
      <c r="D4" s="67"/>
      <c r="E4" s="26" t="s">
        <v>141</v>
      </c>
      <c r="F4" s="26" t="s">
        <v>96</v>
      </c>
      <c r="G4" s="26" t="s">
        <v>142</v>
      </c>
      <c r="H4" s="26" t="s">
        <v>143</v>
      </c>
      <c r="I4" s="27" t="s">
        <v>144</v>
      </c>
      <c r="J4" s="26" t="s">
        <v>145</v>
      </c>
      <c r="K4" s="26" t="s">
        <v>146</v>
      </c>
      <c r="L4" s="26" t="s">
        <v>147</v>
      </c>
      <c r="M4" s="26" t="s">
        <v>148</v>
      </c>
      <c r="N4" s="26" t="s">
        <v>149</v>
      </c>
      <c r="O4" s="28" t="s">
        <v>1341</v>
      </c>
      <c r="P4" s="28" t="s">
        <v>150</v>
      </c>
      <c r="Q4" s="28" t="s">
        <v>151</v>
      </c>
      <c r="R4" s="28" t="s">
        <v>152</v>
      </c>
      <c r="S4" s="26" t="s">
        <v>153</v>
      </c>
      <c r="T4" s="28" t="s">
        <v>154</v>
      </c>
      <c r="U4" s="26" t="s">
        <v>155</v>
      </c>
      <c r="V4" s="26" t="s">
        <v>156</v>
      </c>
      <c r="W4" s="25" t="s">
        <v>97</v>
      </c>
    </row>
    <row r="5" spans="1:23" s="14" customFormat="1" ht="38.25" customHeight="1">
      <c r="A5" s="12"/>
      <c r="B5" s="61" t="s">
        <v>1594</v>
      </c>
      <c r="C5" s="62"/>
      <c r="D5" s="62"/>
      <c r="E5" s="29">
        <f>E6+E11+E19+E28+E118+E127+E134+E161+E177+E213+E219+E224+E243+E262+E269+E282+E298+E438+E412+E404+E408+E457+E450+E416</f>
        <v>337</v>
      </c>
      <c r="F5" s="30"/>
      <c r="G5" s="30"/>
      <c r="H5" s="30"/>
      <c r="I5" s="31"/>
      <c r="J5" s="30"/>
      <c r="K5" s="30"/>
      <c r="L5" s="30"/>
      <c r="M5" s="30"/>
      <c r="N5" s="30"/>
      <c r="O5" s="32"/>
      <c r="P5" s="33"/>
      <c r="Q5" s="33"/>
      <c r="R5" s="33"/>
      <c r="S5" s="30"/>
      <c r="T5" s="33"/>
      <c r="U5" s="30"/>
      <c r="V5" s="34"/>
      <c r="W5" s="13"/>
    </row>
    <row r="6" spans="1:23" s="17" customFormat="1" ht="28.5" customHeight="1" outlineLevel="3">
      <c r="A6" s="15"/>
      <c r="B6" s="61" t="s">
        <v>1070</v>
      </c>
      <c r="C6" s="62"/>
      <c r="D6" s="62"/>
      <c r="E6" s="29">
        <f>SUBTOTAL(9,E9:E10)</f>
        <v>1</v>
      </c>
      <c r="F6" s="30"/>
      <c r="G6" s="30"/>
      <c r="H6" s="30"/>
      <c r="I6" s="31"/>
      <c r="J6" s="30"/>
      <c r="K6" s="30"/>
      <c r="L6" s="30"/>
      <c r="M6" s="30"/>
      <c r="N6" s="30"/>
      <c r="O6" s="32"/>
      <c r="P6" s="33"/>
      <c r="Q6" s="33"/>
      <c r="R6" s="33"/>
      <c r="S6" s="30"/>
      <c r="T6" s="33"/>
      <c r="U6" s="30"/>
      <c r="V6" s="34"/>
      <c r="W6" s="16"/>
    </row>
    <row r="7" spans="1:23" s="20" customFormat="1" ht="20.25" customHeight="1" outlineLevel="1">
      <c r="A7" s="18"/>
      <c r="B7" s="63" t="s">
        <v>671</v>
      </c>
      <c r="C7" s="64" t="s">
        <v>669</v>
      </c>
      <c r="D7" s="64"/>
      <c r="E7" s="35">
        <f>SUBTOTAL(9,E9:E10)</f>
        <v>1</v>
      </c>
      <c r="F7" s="36"/>
      <c r="G7" s="36"/>
      <c r="H7" s="36"/>
      <c r="I7" s="37"/>
      <c r="J7" s="36"/>
      <c r="K7" s="36"/>
      <c r="L7" s="36"/>
      <c r="M7" s="36"/>
      <c r="N7" s="36"/>
      <c r="O7" s="38"/>
      <c r="P7" s="38"/>
      <c r="Q7" s="38"/>
      <c r="R7" s="38"/>
      <c r="S7" s="36"/>
      <c r="T7" s="38"/>
      <c r="U7" s="36"/>
      <c r="V7" s="39"/>
      <c r="W7" s="19"/>
    </row>
    <row r="8" spans="1:23" s="23" customFormat="1" ht="20.25" customHeight="1" outlineLevel="2">
      <c r="A8" s="21"/>
      <c r="B8" s="59" t="s">
        <v>881</v>
      </c>
      <c r="C8" s="60"/>
      <c r="D8" s="60" t="s">
        <v>670</v>
      </c>
      <c r="E8" s="40">
        <f>SUBTOTAL(9,E9:E10)</f>
        <v>1</v>
      </c>
      <c r="F8" s="41"/>
      <c r="G8" s="41"/>
      <c r="H8" s="41"/>
      <c r="I8" s="42"/>
      <c r="J8" s="41"/>
      <c r="K8" s="41"/>
      <c r="L8" s="41"/>
      <c r="M8" s="41"/>
      <c r="N8" s="41"/>
      <c r="O8" s="43"/>
      <c r="P8" s="43"/>
      <c r="Q8" s="43"/>
      <c r="R8" s="43"/>
      <c r="S8" s="41"/>
      <c r="T8" s="43"/>
      <c r="U8" s="41"/>
      <c r="V8" s="44"/>
      <c r="W8" s="22"/>
    </row>
    <row r="10" spans="1:23" s="10" customFormat="1" ht="151.5" customHeight="1">
      <c r="A10" s="8">
        <v>2</v>
      </c>
      <c r="B10" s="52" t="s">
        <v>98</v>
      </c>
      <c r="C10" s="52" t="s">
        <v>99</v>
      </c>
      <c r="D10" s="52" t="s">
        <v>191</v>
      </c>
      <c r="E10" s="45">
        <v>1</v>
      </c>
      <c r="F10" s="46">
        <v>210</v>
      </c>
      <c r="G10" s="47" t="s">
        <v>100</v>
      </c>
      <c r="H10" s="47" t="s">
        <v>508</v>
      </c>
      <c r="I10" s="48">
        <v>700002210104</v>
      </c>
      <c r="J10" s="49" t="s">
        <v>667</v>
      </c>
      <c r="K10" s="49" t="s">
        <v>227</v>
      </c>
      <c r="L10" s="49" t="s">
        <v>228</v>
      </c>
      <c r="M10" s="49" t="s">
        <v>229</v>
      </c>
      <c r="N10" s="49" t="s">
        <v>230</v>
      </c>
      <c r="O10" s="50">
        <v>8443074.46</v>
      </c>
      <c r="P10" s="50">
        <v>6414755.35</v>
      </c>
      <c r="Q10" s="50">
        <v>738056.22</v>
      </c>
      <c r="R10" s="50">
        <v>2301730.75</v>
      </c>
      <c r="S10" s="51" t="s">
        <v>1596</v>
      </c>
      <c r="T10" s="50">
        <v>13294155.28</v>
      </c>
      <c r="U10" s="49" t="s">
        <v>231</v>
      </c>
      <c r="V10" s="47" t="s">
        <v>974</v>
      </c>
      <c r="W10" s="9">
        <f>IF(OR(LEFT(I10)="7",LEFT(I10,1)="8"),VALUE(RIGHT(I10,3)),VALUE(RIGHT(I10,4)))</f>
        <v>104</v>
      </c>
    </row>
    <row r="11" spans="1:23" s="17" customFormat="1" ht="19.5" customHeight="1" outlineLevel="3">
      <c r="A11" s="15"/>
      <c r="B11" s="61" t="s">
        <v>232</v>
      </c>
      <c r="C11" s="62"/>
      <c r="D11" s="62"/>
      <c r="E11" s="29">
        <f>SUBTOTAL(9,E12:E18)</f>
        <v>5</v>
      </c>
      <c r="F11" s="30"/>
      <c r="G11" s="30"/>
      <c r="H11" s="30"/>
      <c r="I11" s="31"/>
      <c r="J11" s="30"/>
      <c r="K11" s="30"/>
      <c r="L11" s="30"/>
      <c r="M11" s="30"/>
      <c r="N11" s="30"/>
      <c r="O11" s="32"/>
      <c r="P11" s="33"/>
      <c r="Q11" s="33"/>
      <c r="R11" s="33"/>
      <c r="S11" s="30"/>
      <c r="T11" s="33"/>
      <c r="U11" s="30"/>
      <c r="V11" s="34"/>
      <c r="W11" s="16"/>
    </row>
    <row r="12" spans="1:23" s="20" customFormat="1" ht="13.5" outlineLevel="1">
      <c r="A12" s="18"/>
      <c r="B12" s="63" t="s">
        <v>671</v>
      </c>
      <c r="C12" s="64" t="s">
        <v>669</v>
      </c>
      <c r="D12" s="64"/>
      <c r="E12" s="35">
        <f>SUBTOTAL(9,E13:E18)</f>
        <v>5</v>
      </c>
      <c r="F12" s="36"/>
      <c r="G12" s="36"/>
      <c r="H12" s="36"/>
      <c r="I12" s="37"/>
      <c r="J12" s="36"/>
      <c r="K12" s="36"/>
      <c r="L12" s="36"/>
      <c r="M12" s="36"/>
      <c r="N12" s="36"/>
      <c r="O12" s="38"/>
      <c r="P12" s="38"/>
      <c r="Q12" s="38"/>
      <c r="R12" s="38"/>
      <c r="S12" s="36"/>
      <c r="T12" s="38"/>
      <c r="U12" s="36"/>
      <c r="V12" s="39"/>
      <c r="W12" s="19"/>
    </row>
    <row r="13" spans="1:23" s="23" customFormat="1" ht="13.5" outlineLevel="2">
      <c r="A13" s="21"/>
      <c r="B13" s="59" t="s">
        <v>881</v>
      </c>
      <c r="C13" s="60"/>
      <c r="D13" s="60" t="s">
        <v>670</v>
      </c>
      <c r="E13" s="40">
        <f>SUBTOTAL(9,E14:E18)</f>
        <v>5</v>
      </c>
      <c r="F13" s="41"/>
      <c r="G13" s="41"/>
      <c r="H13" s="41"/>
      <c r="I13" s="42"/>
      <c r="J13" s="41"/>
      <c r="K13" s="41"/>
      <c r="L13" s="41"/>
      <c r="M13" s="41"/>
      <c r="N13" s="41"/>
      <c r="O13" s="43"/>
      <c r="P13" s="43"/>
      <c r="Q13" s="43"/>
      <c r="R13" s="43"/>
      <c r="S13" s="41"/>
      <c r="T13" s="43"/>
      <c r="U13" s="41"/>
      <c r="V13" s="44"/>
      <c r="W13" s="22"/>
    </row>
    <row r="14" spans="1:23" s="10" customFormat="1" ht="202.5" customHeight="1">
      <c r="A14" s="8">
        <v>4</v>
      </c>
      <c r="B14" s="52" t="s">
        <v>232</v>
      </c>
      <c r="C14" s="52" t="s">
        <v>99</v>
      </c>
      <c r="D14" s="52" t="s">
        <v>191</v>
      </c>
      <c r="E14" s="45">
        <v>1</v>
      </c>
      <c r="F14" s="46">
        <v>120</v>
      </c>
      <c r="G14" s="47" t="s">
        <v>1152</v>
      </c>
      <c r="H14" s="47" t="s">
        <v>508</v>
      </c>
      <c r="I14" s="48">
        <v>20040411201355</v>
      </c>
      <c r="J14" s="49" t="s">
        <v>653</v>
      </c>
      <c r="K14" s="49" t="s">
        <v>1097</v>
      </c>
      <c r="L14" s="49" t="s">
        <v>228</v>
      </c>
      <c r="M14" s="49" t="s">
        <v>664</v>
      </c>
      <c r="N14" s="49" t="s">
        <v>230</v>
      </c>
      <c r="O14" s="50">
        <v>352582284.63</v>
      </c>
      <c r="P14" s="50">
        <v>37286.8</v>
      </c>
      <c r="Q14" s="50">
        <v>3865973.1</v>
      </c>
      <c r="R14" s="50">
        <v>145684706.65</v>
      </c>
      <c r="S14" s="51" t="s">
        <v>1597</v>
      </c>
      <c r="T14" s="50">
        <v>210800837.88</v>
      </c>
      <c r="U14" s="49" t="s">
        <v>231</v>
      </c>
      <c r="V14" s="47" t="s">
        <v>1098</v>
      </c>
      <c r="W14" s="9">
        <f>IF(OR(LEFT(I14)="7",LEFT(I14,1)="8"),VALUE(RIGHT(I14,3)),VALUE(RIGHT(I14,4)))</f>
        <v>1355</v>
      </c>
    </row>
    <row r="15" spans="1:23" s="10" customFormat="1" ht="202.5" customHeight="1">
      <c r="A15" s="8">
        <v>4</v>
      </c>
      <c r="B15" s="52" t="s">
        <v>232</v>
      </c>
      <c r="C15" s="52" t="s">
        <v>99</v>
      </c>
      <c r="D15" s="52" t="s">
        <v>191</v>
      </c>
      <c r="E15" s="45">
        <v>1</v>
      </c>
      <c r="F15" s="46">
        <v>200</v>
      </c>
      <c r="G15" s="47" t="s">
        <v>654</v>
      </c>
      <c r="H15" s="47" t="s">
        <v>508</v>
      </c>
      <c r="I15" s="48">
        <v>20050420001404</v>
      </c>
      <c r="J15" s="49" t="s">
        <v>655</v>
      </c>
      <c r="K15" s="49" t="s">
        <v>656</v>
      </c>
      <c r="L15" s="49" t="s">
        <v>228</v>
      </c>
      <c r="M15" s="49" t="s">
        <v>647</v>
      </c>
      <c r="N15" s="49" t="s">
        <v>657</v>
      </c>
      <c r="O15" s="50">
        <v>254102931.48</v>
      </c>
      <c r="P15" s="50">
        <v>0</v>
      </c>
      <c r="Q15" s="50">
        <v>16132437.15</v>
      </c>
      <c r="R15" s="50">
        <v>39054921.1</v>
      </c>
      <c r="S15" s="51" t="s">
        <v>1598</v>
      </c>
      <c r="T15" s="50">
        <v>231180447.53</v>
      </c>
      <c r="U15" s="49" t="s">
        <v>231</v>
      </c>
      <c r="V15" s="47" t="s">
        <v>1293</v>
      </c>
      <c r="W15" s="9">
        <f>IF(OR(LEFT(I15)="7",LEFT(I15,1)="8"),VALUE(RIGHT(I15,3)),VALUE(RIGHT(I15,4)))</f>
        <v>1404</v>
      </c>
    </row>
    <row r="16" spans="1:23" s="10" customFormat="1" ht="202.5" customHeight="1">
      <c r="A16" s="8">
        <v>4</v>
      </c>
      <c r="B16" s="52" t="s">
        <v>232</v>
      </c>
      <c r="C16" s="52" t="s">
        <v>99</v>
      </c>
      <c r="D16" s="52" t="s">
        <v>191</v>
      </c>
      <c r="E16" s="45">
        <v>1</v>
      </c>
      <c r="F16" s="46">
        <v>811</v>
      </c>
      <c r="G16" s="47" t="s">
        <v>1099</v>
      </c>
      <c r="H16" s="47" t="s">
        <v>508</v>
      </c>
      <c r="I16" s="48">
        <v>20073641001477</v>
      </c>
      <c r="J16" s="49" t="s">
        <v>184</v>
      </c>
      <c r="K16" s="49" t="s">
        <v>185</v>
      </c>
      <c r="L16" s="49" t="s">
        <v>228</v>
      </c>
      <c r="M16" s="49" t="s">
        <v>664</v>
      </c>
      <c r="N16" s="49" t="s">
        <v>230</v>
      </c>
      <c r="O16" s="50">
        <v>1108878140.59</v>
      </c>
      <c r="P16" s="50">
        <v>0</v>
      </c>
      <c r="Q16" s="50">
        <v>20016542.3</v>
      </c>
      <c r="R16" s="50">
        <v>39471160.99</v>
      </c>
      <c r="S16" s="51" t="s">
        <v>1599</v>
      </c>
      <c r="T16" s="50">
        <v>1089423521.9</v>
      </c>
      <c r="U16" s="49" t="s">
        <v>665</v>
      </c>
      <c r="V16" s="47" t="s">
        <v>1124</v>
      </c>
      <c r="W16" s="9">
        <f>IF(OR(LEFT(I16)="7",LEFT(I16,1)="8"),VALUE(RIGHT(I16,3)),VALUE(RIGHT(I16,4)))</f>
        <v>1477</v>
      </c>
    </row>
    <row r="17" spans="1:23" s="10" customFormat="1" ht="202.5" customHeight="1">
      <c r="A17" s="8">
        <v>4</v>
      </c>
      <c r="B17" s="52" t="s">
        <v>232</v>
      </c>
      <c r="C17" s="52" t="s">
        <v>99</v>
      </c>
      <c r="D17" s="52" t="s">
        <v>191</v>
      </c>
      <c r="E17" s="45">
        <v>1</v>
      </c>
      <c r="F17" s="46">
        <v>911</v>
      </c>
      <c r="G17" s="47" t="s">
        <v>1165</v>
      </c>
      <c r="H17" s="47" t="s">
        <v>508</v>
      </c>
      <c r="I17" s="48">
        <v>20120491101560</v>
      </c>
      <c r="J17" s="49" t="s">
        <v>1073</v>
      </c>
      <c r="K17" s="49" t="s">
        <v>1074</v>
      </c>
      <c r="L17" s="49" t="s">
        <v>228</v>
      </c>
      <c r="M17" s="49" t="s">
        <v>647</v>
      </c>
      <c r="N17" s="49" t="s">
        <v>657</v>
      </c>
      <c r="O17" s="50">
        <v>131162925.95</v>
      </c>
      <c r="P17" s="50">
        <v>1981300.12</v>
      </c>
      <c r="Q17" s="50">
        <v>7157301.18</v>
      </c>
      <c r="R17" s="50">
        <v>45333633.09</v>
      </c>
      <c r="S17" s="51" t="s">
        <v>1600</v>
      </c>
      <c r="T17" s="50">
        <v>94967894.16</v>
      </c>
      <c r="U17" s="49" t="s">
        <v>231</v>
      </c>
      <c r="V17" s="47" t="s">
        <v>1354</v>
      </c>
      <c r="W17" s="9">
        <f>IF(OR(LEFT(I17)="7",LEFT(I17,1)="8"),VALUE(RIGHT(I17,3)),VALUE(RIGHT(I17,4)))</f>
        <v>1560</v>
      </c>
    </row>
    <row r="18" spans="1:23" s="10" customFormat="1" ht="202.5" customHeight="1">
      <c r="A18" s="8">
        <v>4</v>
      </c>
      <c r="B18" s="52" t="s">
        <v>232</v>
      </c>
      <c r="C18" s="52" t="s">
        <v>99</v>
      </c>
      <c r="D18" s="52" t="s">
        <v>191</v>
      </c>
      <c r="E18" s="45">
        <v>1</v>
      </c>
      <c r="F18" s="46">
        <v>911</v>
      </c>
      <c r="G18" s="47" t="s">
        <v>1165</v>
      </c>
      <c r="H18" s="47" t="s">
        <v>508</v>
      </c>
      <c r="I18" s="48">
        <v>20120491101561</v>
      </c>
      <c r="J18" s="49" t="s">
        <v>1075</v>
      </c>
      <c r="K18" s="49" t="s">
        <v>1076</v>
      </c>
      <c r="L18" s="49" t="s">
        <v>228</v>
      </c>
      <c r="M18" s="49" t="s">
        <v>647</v>
      </c>
      <c r="N18" s="49" t="s">
        <v>657</v>
      </c>
      <c r="O18" s="50">
        <v>296412612.11</v>
      </c>
      <c r="P18" s="50">
        <v>15500000</v>
      </c>
      <c r="Q18" s="50">
        <v>12131585.33</v>
      </c>
      <c r="R18" s="50">
        <v>223223822.59</v>
      </c>
      <c r="S18" s="51" t="s">
        <v>1601</v>
      </c>
      <c r="T18" s="50">
        <v>100820374.85</v>
      </c>
      <c r="U18" s="49" t="s">
        <v>231</v>
      </c>
      <c r="V18" s="47" t="s">
        <v>1355</v>
      </c>
      <c r="W18" s="9">
        <f>IF(OR(LEFT(I18)="7",LEFT(I18,1)="8"),VALUE(RIGHT(I18,3)),VALUE(RIGHT(I18,4)))</f>
        <v>1561</v>
      </c>
    </row>
    <row r="19" spans="1:23" s="17" customFormat="1" ht="23.25" customHeight="1" outlineLevel="3">
      <c r="A19" s="15"/>
      <c r="B19" s="61" t="s">
        <v>659</v>
      </c>
      <c r="C19" s="62"/>
      <c r="D19" s="62"/>
      <c r="E19" s="29">
        <f>SUBTOTAL(9,E20:E27)</f>
        <v>4</v>
      </c>
      <c r="F19" s="30"/>
      <c r="G19" s="30"/>
      <c r="H19" s="30"/>
      <c r="I19" s="31"/>
      <c r="J19" s="30"/>
      <c r="K19" s="30"/>
      <c r="L19" s="30"/>
      <c r="M19" s="30"/>
      <c r="N19" s="30"/>
      <c r="O19" s="32"/>
      <c r="P19" s="33"/>
      <c r="Q19" s="33"/>
      <c r="R19" s="33"/>
      <c r="S19" s="30"/>
      <c r="T19" s="33"/>
      <c r="U19" s="30"/>
      <c r="V19" s="34"/>
      <c r="W19" s="16"/>
    </row>
    <row r="20" spans="1:23" s="20" customFormat="1" ht="13.5" outlineLevel="1">
      <c r="A20" s="18"/>
      <c r="B20" s="63" t="s">
        <v>671</v>
      </c>
      <c r="C20" s="64" t="s">
        <v>669</v>
      </c>
      <c r="D20" s="64"/>
      <c r="E20" s="35">
        <f>SUBTOTAL(9,E21:E24)</f>
        <v>3</v>
      </c>
      <c r="F20" s="36"/>
      <c r="G20" s="36"/>
      <c r="H20" s="36"/>
      <c r="I20" s="37"/>
      <c r="J20" s="36"/>
      <c r="K20" s="36"/>
      <c r="L20" s="36"/>
      <c r="M20" s="36"/>
      <c r="N20" s="36"/>
      <c r="O20" s="38"/>
      <c r="P20" s="38"/>
      <c r="Q20" s="38"/>
      <c r="R20" s="38"/>
      <c r="S20" s="36"/>
      <c r="T20" s="38"/>
      <c r="U20" s="36"/>
      <c r="V20" s="39"/>
      <c r="W20" s="19"/>
    </row>
    <row r="21" spans="1:23" s="23" customFormat="1" ht="13.5" outlineLevel="2">
      <c r="A21" s="21"/>
      <c r="B21" s="59" t="s">
        <v>272</v>
      </c>
      <c r="C21" s="60"/>
      <c r="D21" s="60"/>
      <c r="E21" s="40">
        <f>SUBTOTAL(9,E22:E24)</f>
        <v>3</v>
      </c>
      <c r="F21" s="41"/>
      <c r="G21" s="41"/>
      <c r="H21" s="41"/>
      <c r="I21" s="42"/>
      <c r="J21" s="41"/>
      <c r="K21" s="41"/>
      <c r="L21" s="41"/>
      <c r="M21" s="41"/>
      <c r="N21" s="41"/>
      <c r="O21" s="43"/>
      <c r="P21" s="43"/>
      <c r="Q21" s="43"/>
      <c r="R21" s="43"/>
      <c r="S21" s="41"/>
      <c r="T21" s="43"/>
      <c r="U21" s="41"/>
      <c r="V21" s="44"/>
      <c r="W21" s="22"/>
    </row>
    <row r="22" spans="1:23" s="10" customFormat="1" ht="202.5" customHeight="1">
      <c r="A22" s="8">
        <v>5</v>
      </c>
      <c r="B22" s="52" t="s">
        <v>659</v>
      </c>
      <c r="C22" s="52" t="s">
        <v>99</v>
      </c>
      <c r="D22" s="52" t="s">
        <v>191</v>
      </c>
      <c r="E22" s="45">
        <v>1</v>
      </c>
      <c r="F22" s="46">
        <v>121</v>
      </c>
      <c r="G22" s="47" t="s">
        <v>1053</v>
      </c>
      <c r="H22" s="47" t="s">
        <v>508</v>
      </c>
      <c r="I22" s="48">
        <v>20120512101557</v>
      </c>
      <c r="J22" s="49" t="s">
        <v>1054</v>
      </c>
      <c r="K22" s="49" t="s">
        <v>1055</v>
      </c>
      <c r="L22" s="49" t="s">
        <v>228</v>
      </c>
      <c r="M22" s="49" t="s">
        <v>380</v>
      </c>
      <c r="N22" s="49" t="s">
        <v>230</v>
      </c>
      <c r="O22" s="50">
        <v>234860456.81</v>
      </c>
      <c r="P22" s="50">
        <v>0</v>
      </c>
      <c r="Q22" s="50">
        <v>16483438.98</v>
      </c>
      <c r="R22" s="50">
        <v>452735.17</v>
      </c>
      <c r="S22" s="51" t="s">
        <v>1602</v>
      </c>
      <c r="T22" s="50">
        <v>250888831.92</v>
      </c>
      <c r="U22" s="49" t="s">
        <v>665</v>
      </c>
      <c r="V22" s="47" t="s">
        <v>1405</v>
      </c>
      <c r="W22" s="9">
        <f>IF(OR(LEFT(I22)="7",LEFT(I22,1)="8"),VALUE(RIGHT(I22,3)),VALUE(RIGHT(I22,4)))</f>
        <v>1557</v>
      </c>
    </row>
    <row r="23" spans="1:23" s="10" customFormat="1" ht="202.5" customHeight="1">
      <c r="A23" s="8">
        <v>5</v>
      </c>
      <c r="B23" s="52" t="s">
        <v>659</v>
      </c>
      <c r="C23" s="52" t="s">
        <v>99</v>
      </c>
      <c r="D23" s="52" t="s">
        <v>191</v>
      </c>
      <c r="E23" s="45">
        <v>1</v>
      </c>
      <c r="F23" s="46" t="s">
        <v>1077</v>
      </c>
      <c r="G23" s="47" t="s">
        <v>1078</v>
      </c>
      <c r="H23" s="47" t="s">
        <v>508</v>
      </c>
      <c r="I23" s="48" t="s">
        <v>771</v>
      </c>
      <c r="J23" s="49" t="s">
        <v>772</v>
      </c>
      <c r="K23" s="49" t="s">
        <v>63</v>
      </c>
      <c r="L23" s="49" t="s">
        <v>228</v>
      </c>
      <c r="M23" s="49" t="s">
        <v>380</v>
      </c>
      <c r="N23" s="49" t="s">
        <v>657</v>
      </c>
      <c r="O23" s="50">
        <v>62405058.66</v>
      </c>
      <c r="P23" s="50">
        <v>1904114.83</v>
      </c>
      <c r="Q23" s="50">
        <v>3419062.62</v>
      </c>
      <c r="R23" s="50">
        <v>15858414.96</v>
      </c>
      <c r="S23" s="51" t="s">
        <v>1604</v>
      </c>
      <c r="T23" s="50">
        <v>87114968.37</v>
      </c>
      <c r="U23" s="49" t="s">
        <v>665</v>
      </c>
      <c r="V23" s="47" t="s">
        <v>1406</v>
      </c>
      <c r="W23" s="9">
        <f>IF(OR(LEFT(I23)="7",LEFT(I23,1)="8"),VALUE(RIGHT(I23,3)),VALUE(RIGHT(I23,4)))</f>
        <v>31</v>
      </c>
    </row>
    <row r="24" spans="1:23" s="10" customFormat="1" ht="202.5" customHeight="1">
      <c r="A24" s="8">
        <v>5</v>
      </c>
      <c r="B24" s="52" t="s">
        <v>659</v>
      </c>
      <c r="C24" s="52" t="s">
        <v>99</v>
      </c>
      <c r="D24" s="52" t="s">
        <v>191</v>
      </c>
      <c r="E24" s="45">
        <v>1</v>
      </c>
      <c r="F24" s="46" t="s">
        <v>1077</v>
      </c>
      <c r="G24" s="47" t="s">
        <v>1078</v>
      </c>
      <c r="H24" s="47" t="s">
        <v>508</v>
      </c>
      <c r="I24" s="48" t="s">
        <v>1079</v>
      </c>
      <c r="J24" s="49" t="s">
        <v>1080</v>
      </c>
      <c r="K24" s="49" t="s">
        <v>1081</v>
      </c>
      <c r="L24" s="49" t="s">
        <v>228</v>
      </c>
      <c r="M24" s="49" t="s">
        <v>380</v>
      </c>
      <c r="N24" s="49" t="s">
        <v>230</v>
      </c>
      <c r="O24" s="50">
        <v>37147944.74</v>
      </c>
      <c r="P24" s="50">
        <v>44750593.62</v>
      </c>
      <c r="Q24" s="50">
        <v>2603083.75</v>
      </c>
      <c r="R24" s="50">
        <v>50849180.33</v>
      </c>
      <c r="S24" s="51" t="s">
        <v>1603</v>
      </c>
      <c r="T24" s="50">
        <v>33650310.28</v>
      </c>
      <c r="U24" s="49" t="s">
        <v>665</v>
      </c>
      <c r="V24" s="47" t="s">
        <v>1407</v>
      </c>
      <c r="W24" s="9">
        <f>IF(OR(LEFT(I24)="7",LEFT(I24,1)="8"),VALUE(RIGHT(I24,3)),VALUE(RIGHT(I24,4)))</f>
        <v>1563</v>
      </c>
    </row>
    <row r="25" spans="1:23" s="20" customFormat="1" ht="13.5" outlineLevel="1">
      <c r="A25" s="18"/>
      <c r="B25" s="63" t="s">
        <v>163</v>
      </c>
      <c r="C25" s="64"/>
      <c r="D25" s="64"/>
      <c r="E25" s="35">
        <f>SUBTOTAL(9,E26:E27)</f>
        <v>1</v>
      </c>
      <c r="F25" s="36"/>
      <c r="G25" s="36"/>
      <c r="H25" s="36"/>
      <c r="I25" s="37"/>
      <c r="J25" s="36"/>
      <c r="K25" s="36"/>
      <c r="L25" s="36"/>
      <c r="M25" s="36"/>
      <c r="N25" s="36"/>
      <c r="O25" s="38"/>
      <c r="P25" s="38"/>
      <c r="Q25" s="38"/>
      <c r="R25" s="38"/>
      <c r="S25" s="36"/>
      <c r="T25" s="38"/>
      <c r="U25" s="36"/>
      <c r="V25" s="39"/>
      <c r="W25" s="19"/>
    </row>
    <row r="26" spans="1:23" s="23" customFormat="1" ht="13.5" outlineLevel="2">
      <c r="A26" s="21"/>
      <c r="B26" s="59" t="s">
        <v>272</v>
      </c>
      <c r="C26" s="60"/>
      <c r="D26" s="60"/>
      <c r="E26" s="40">
        <f>SUBTOTAL(9,E27:E27)</f>
        <v>1</v>
      </c>
      <c r="F26" s="41"/>
      <c r="G26" s="41"/>
      <c r="H26" s="41"/>
      <c r="I26" s="42"/>
      <c r="J26" s="41"/>
      <c r="K26" s="41"/>
      <c r="L26" s="41"/>
      <c r="M26" s="41"/>
      <c r="N26" s="41"/>
      <c r="O26" s="43"/>
      <c r="P26" s="43"/>
      <c r="Q26" s="43"/>
      <c r="R26" s="43"/>
      <c r="S26" s="41"/>
      <c r="T26" s="43"/>
      <c r="U26" s="41"/>
      <c r="V26" s="44"/>
      <c r="W26" s="22"/>
    </row>
    <row r="27" spans="1:23" s="10" customFormat="1" ht="144" customHeight="1">
      <c r="A27" s="8">
        <v>5</v>
      </c>
      <c r="B27" s="52" t="s">
        <v>659</v>
      </c>
      <c r="C27" s="52" t="s">
        <v>64</v>
      </c>
      <c r="D27" s="52" t="s">
        <v>191</v>
      </c>
      <c r="E27" s="45">
        <v>1</v>
      </c>
      <c r="F27" s="46">
        <v>612</v>
      </c>
      <c r="G27" s="47" t="s">
        <v>115</v>
      </c>
      <c r="H27" s="47" t="s">
        <v>115</v>
      </c>
      <c r="I27" s="48">
        <v>20070561201459</v>
      </c>
      <c r="J27" s="49" t="s">
        <v>114</v>
      </c>
      <c r="K27" s="49" t="s">
        <v>168</v>
      </c>
      <c r="L27" s="49" t="s">
        <v>690</v>
      </c>
      <c r="M27" s="49" t="s">
        <v>629</v>
      </c>
      <c r="N27" s="49" t="s">
        <v>230</v>
      </c>
      <c r="O27" s="50">
        <v>23142436.17</v>
      </c>
      <c r="P27" s="50">
        <v>0</v>
      </c>
      <c r="Q27" s="50">
        <v>4632.38</v>
      </c>
      <c r="R27" s="50">
        <v>376256.87</v>
      </c>
      <c r="S27" s="51" t="s">
        <v>1605</v>
      </c>
      <c r="T27" s="50">
        <v>22770811.68</v>
      </c>
      <c r="U27" s="49" t="s">
        <v>231</v>
      </c>
      <c r="V27" s="47" t="s">
        <v>1408</v>
      </c>
      <c r="W27" s="9">
        <f>IF(OR(LEFT(I27)="7",LEFT(I27,1)="8"),VALUE(RIGHT(I27,3)),VALUE(RIGHT(I27,4)))</f>
        <v>1459</v>
      </c>
    </row>
    <row r="28" spans="1:23" s="17" customFormat="1" ht="35.25" customHeight="1" outlineLevel="3">
      <c r="A28" s="15"/>
      <c r="B28" s="61" t="s">
        <v>101</v>
      </c>
      <c r="C28" s="62"/>
      <c r="D28" s="62"/>
      <c r="E28" s="29">
        <f>SUBTOTAL(9,E31:E117)</f>
        <v>80</v>
      </c>
      <c r="F28" s="30"/>
      <c r="G28" s="30"/>
      <c r="H28" s="30"/>
      <c r="I28" s="31"/>
      <c r="J28" s="30"/>
      <c r="K28" s="30"/>
      <c r="L28" s="30"/>
      <c r="M28" s="30"/>
      <c r="N28" s="30"/>
      <c r="O28" s="32"/>
      <c r="P28" s="33"/>
      <c r="Q28" s="33"/>
      <c r="R28" s="33"/>
      <c r="S28" s="30"/>
      <c r="T28" s="33"/>
      <c r="U28" s="30"/>
      <c r="V28" s="34"/>
      <c r="W28" s="16"/>
    </row>
    <row r="29" spans="1:23" s="20" customFormat="1" ht="13.5" outlineLevel="1">
      <c r="A29" s="18"/>
      <c r="B29" s="63" t="s">
        <v>671</v>
      </c>
      <c r="C29" s="64" t="s">
        <v>669</v>
      </c>
      <c r="D29" s="64"/>
      <c r="E29" s="35">
        <f>SUBTOTAL(9,E31:E103)</f>
        <v>71</v>
      </c>
      <c r="F29" s="36"/>
      <c r="G29" s="36"/>
      <c r="H29" s="36"/>
      <c r="I29" s="37"/>
      <c r="J29" s="36"/>
      <c r="K29" s="36"/>
      <c r="L29" s="36"/>
      <c r="M29" s="36"/>
      <c r="N29" s="36"/>
      <c r="O29" s="38"/>
      <c r="P29" s="38"/>
      <c r="Q29" s="38"/>
      <c r="R29" s="38"/>
      <c r="S29" s="36"/>
      <c r="T29" s="38"/>
      <c r="U29" s="36"/>
      <c r="V29" s="39"/>
      <c r="W29" s="19"/>
    </row>
    <row r="30" spans="1:23" s="23" customFormat="1" ht="13.5" outlineLevel="2">
      <c r="A30" s="21"/>
      <c r="B30" s="59" t="s">
        <v>272</v>
      </c>
      <c r="C30" s="60"/>
      <c r="D30" s="60"/>
      <c r="E30" s="40">
        <f>SUBTOTAL(9,E31:E89)</f>
        <v>59</v>
      </c>
      <c r="F30" s="41"/>
      <c r="G30" s="41"/>
      <c r="H30" s="41"/>
      <c r="I30" s="42"/>
      <c r="J30" s="41"/>
      <c r="K30" s="41"/>
      <c r="L30" s="41"/>
      <c r="M30" s="41"/>
      <c r="N30" s="41"/>
      <c r="O30" s="43"/>
      <c r="P30" s="43"/>
      <c r="Q30" s="43"/>
      <c r="R30" s="43"/>
      <c r="S30" s="41"/>
      <c r="T30" s="43"/>
      <c r="U30" s="41"/>
      <c r="V30" s="44"/>
      <c r="W30" s="22"/>
    </row>
    <row r="31" spans="1:23" s="10" customFormat="1" ht="202.5" customHeight="1">
      <c r="A31" s="8">
        <v>6</v>
      </c>
      <c r="B31" s="52" t="s">
        <v>101</v>
      </c>
      <c r="C31" s="52" t="s">
        <v>99</v>
      </c>
      <c r="D31" s="52" t="s">
        <v>191</v>
      </c>
      <c r="E31" s="45">
        <v>1</v>
      </c>
      <c r="F31" s="46">
        <v>210</v>
      </c>
      <c r="G31" s="47" t="s">
        <v>661</v>
      </c>
      <c r="H31" s="47" t="s">
        <v>508</v>
      </c>
      <c r="I31" s="48">
        <v>20110621001545</v>
      </c>
      <c r="J31" s="49" t="s">
        <v>959</v>
      </c>
      <c r="K31" s="49" t="s">
        <v>960</v>
      </c>
      <c r="L31" s="49" t="s">
        <v>228</v>
      </c>
      <c r="M31" s="49" t="s">
        <v>664</v>
      </c>
      <c r="N31" s="49" t="s">
        <v>165</v>
      </c>
      <c r="O31" s="50">
        <v>6692080571.22</v>
      </c>
      <c r="P31" s="50">
        <v>509383366.63</v>
      </c>
      <c r="Q31" s="50">
        <v>540485490.52</v>
      </c>
      <c r="R31" s="50">
        <v>857768.17</v>
      </c>
      <c r="S31" s="51" t="s">
        <v>1606</v>
      </c>
      <c r="T31" s="50">
        <v>7741091660.2</v>
      </c>
      <c r="U31" s="49" t="s">
        <v>231</v>
      </c>
      <c r="V31" s="47" t="s">
        <v>1920</v>
      </c>
      <c r="W31" s="9">
        <f aca="true" t="shared" si="0" ref="W31:W62">IF(OR(LEFT(I31)="7",LEFT(I31,1)="8"),VALUE(RIGHT(I31,3)),VALUE(RIGHT(I31,4)))</f>
        <v>1545</v>
      </c>
    </row>
    <row r="32" spans="1:23" s="10" customFormat="1" ht="202.5" customHeight="1">
      <c r="A32" s="8">
        <v>6</v>
      </c>
      <c r="B32" s="52" t="s">
        <v>101</v>
      </c>
      <c r="C32" s="52" t="s">
        <v>99</v>
      </c>
      <c r="D32" s="52" t="s">
        <v>191</v>
      </c>
      <c r="E32" s="45">
        <v>1</v>
      </c>
      <c r="F32" s="46">
        <v>210</v>
      </c>
      <c r="G32" s="47" t="s">
        <v>661</v>
      </c>
      <c r="H32" s="47" t="s">
        <v>508</v>
      </c>
      <c r="I32" s="48">
        <v>20120621001550</v>
      </c>
      <c r="J32" s="49" t="s">
        <v>1024</v>
      </c>
      <c r="K32" s="49" t="s">
        <v>1025</v>
      </c>
      <c r="L32" s="49" t="s">
        <v>228</v>
      </c>
      <c r="M32" s="49" t="s">
        <v>664</v>
      </c>
      <c r="N32" s="49" t="s">
        <v>165</v>
      </c>
      <c r="O32" s="50">
        <v>5375119765.73</v>
      </c>
      <c r="P32" s="50">
        <v>0</v>
      </c>
      <c r="Q32" s="50">
        <v>418813140.3</v>
      </c>
      <c r="R32" s="50">
        <v>429960.96</v>
      </c>
      <c r="S32" s="51" t="s">
        <v>1607</v>
      </c>
      <c r="T32" s="50">
        <v>5793502945.07</v>
      </c>
      <c r="U32" s="49" t="s">
        <v>231</v>
      </c>
      <c r="V32" s="47" t="s">
        <v>1409</v>
      </c>
      <c r="W32" s="9">
        <f t="shared" si="0"/>
        <v>1550</v>
      </c>
    </row>
    <row r="33" spans="1:23" s="10" customFormat="1" ht="202.5" customHeight="1">
      <c r="A33" s="8">
        <v>6</v>
      </c>
      <c r="B33" s="52" t="s">
        <v>101</v>
      </c>
      <c r="C33" s="52" t="s">
        <v>99</v>
      </c>
      <c r="D33" s="52" t="s">
        <v>191</v>
      </c>
      <c r="E33" s="45">
        <v>1</v>
      </c>
      <c r="F33" s="46">
        <v>211</v>
      </c>
      <c r="G33" s="47" t="s">
        <v>215</v>
      </c>
      <c r="H33" s="47" t="s">
        <v>508</v>
      </c>
      <c r="I33" s="48">
        <v>20010620001161</v>
      </c>
      <c r="J33" s="49" t="s">
        <v>1233</v>
      </c>
      <c r="K33" s="49" t="s">
        <v>1234</v>
      </c>
      <c r="L33" s="49" t="s">
        <v>228</v>
      </c>
      <c r="M33" s="49" t="s">
        <v>229</v>
      </c>
      <c r="N33" s="49" t="s">
        <v>165</v>
      </c>
      <c r="O33" s="50">
        <v>110141367050.61</v>
      </c>
      <c r="P33" s="50">
        <v>125069821532.85</v>
      </c>
      <c r="Q33" s="50">
        <v>9894453914.71</v>
      </c>
      <c r="R33" s="50">
        <v>24134121675.76</v>
      </c>
      <c r="S33" s="51" t="s">
        <v>1608</v>
      </c>
      <c r="T33" s="50">
        <v>220971520822.41</v>
      </c>
      <c r="U33" s="49" t="s">
        <v>231</v>
      </c>
      <c r="V33" s="47" t="s">
        <v>1410</v>
      </c>
      <c r="W33" s="9">
        <f t="shared" si="0"/>
        <v>1161</v>
      </c>
    </row>
    <row r="34" spans="1:23" s="10" customFormat="1" ht="202.5" customHeight="1">
      <c r="A34" s="8">
        <v>6</v>
      </c>
      <c r="B34" s="52" t="s">
        <v>101</v>
      </c>
      <c r="C34" s="52" t="s">
        <v>99</v>
      </c>
      <c r="D34" s="52" t="s">
        <v>191</v>
      </c>
      <c r="E34" s="45">
        <v>1</v>
      </c>
      <c r="F34" s="46">
        <v>212</v>
      </c>
      <c r="G34" s="47" t="s">
        <v>216</v>
      </c>
      <c r="H34" s="47" t="s">
        <v>508</v>
      </c>
      <c r="I34" s="48">
        <v>700003100051</v>
      </c>
      <c r="J34" s="49" t="s">
        <v>501</v>
      </c>
      <c r="K34" s="49" t="s">
        <v>183</v>
      </c>
      <c r="L34" s="49" t="s">
        <v>228</v>
      </c>
      <c r="M34" s="49" t="s">
        <v>664</v>
      </c>
      <c r="N34" s="49" t="s">
        <v>777</v>
      </c>
      <c r="O34" s="50">
        <v>2045873.38</v>
      </c>
      <c r="P34" s="50">
        <v>0</v>
      </c>
      <c r="Q34" s="50">
        <v>139678.02</v>
      </c>
      <c r="R34" s="50">
        <v>54700.11</v>
      </c>
      <c r="S34" s="51" t="s">
        <v>1610</v>
      </c>
      <c r="T34" s="50">
        <v>2130851.29</v>
      </c>
      <c r="U34" s="49" t="s">
        <v>231</v>
      </c>
      <c r="V34" s="47" t="s">
        <v>1411</v>
      </c>
      <c r="W34" s="9">
        <f t="shared" si="0"/>
        <v>51</v>
      </c>
    </row>
    <row r="35" spans="1:23" s="10" customFormat="1" ht="202.5" customHeight="1">
      <c r="A35" s="8">
        <v>6</v>
      </c>
      <c r="B35" s="52" t="s">
        <v>101</v>
      </c>
      <c r="C35" s="52" t="s">
        <v>99</v>
      </c>
      <c r="D35" s="52" t="s">
        <v>191</v>
      </c>
      <c r="E35" s="45">
        <v>1</v>
      </c>
      <c r="F35" s="46">
        <v>212</v>
      </c>
      <c r="G35" s="47" t="s">
        <v>216</v>
      </c>
      <c r="H35" s="47" t="s">
        <v>508</v>
      </c>
      <c r="I35" s="48">
        <v>20020641001235</v>
      </c>
      <c r="J35" s="49" t="s">
        <v>686</v>
      </c>
      <c r="K35" s="49" t="s">
        <v>1100</v>
      </c>
      <c r="L35" s="49" t="s">
        <v>520</v>
      </c>
      <c r="M35" s="49" t="s">
        <v>402</v>
      </c>
      <c r="N35" s="49" t="s">
        <v>230</v>
      </c>
      <c r="O35" s="50">
        <v>2568795966.17</v>
      </c>
      <c r="P35" s="50">
        <v>169423930</v>
      </c>
      <c r="Q35" s="50">
        <v>178663040.27</v>
      </c>
      <c r="R35" s="50">
        <v>94636394.61</v>
      </c>
      <c r="S35" s="51" t="s">
        <v>1609</v>
      </c>
      <c r="T35" s="50">
        <v>2822246541.83</v>
      </c>
      <c r="U35" s="49" t="s">
        <v>231</v>
      </c>
      <c r="V35" s="47" t="s">
        <v>1217</v>
      </c>
      <c r="W35" s="9">
        <f t="shared" si="0"/>
        <v>1235</v>
      </c>
    </row>
    <row r="36" spans="1:23" s="10" customFormat="1" ht="202.5" customHeight="1">
      <c r="A36" s="8">
        <v>6</v>
      </c>
      <c r="B36" s="52" t="s">
        <v>101</v>
      </c>
      <c r="C36" s="52" t="s">
        <v>99</v>
      </c>
      <c r="D36" s="52" t="s">
        <v>191</v>
      </c>
      <c r="E36" s="45">
        <v>1</v>
      </c>
      <c r="F36" s="46">
        <v>213</v>
      </c>
      <c r="G36" s="47" t="s">
        <v>763</v>
      </c>
      <c r="H36" s="47" t="s">
        <v>508</v>
      </c>
      <c r="I36" s="48">
        <v>20000620001120</v>
      </c>
      <c r="J36" s="49" t="s">
        <v>1056</v>
      </c>
      <c r="K36" s="49" t="s">
        <v>169</v>
      </c>
      <c r="L36" s="49" t="s">
        <v>228</v>
      </c>
      <c r="M36" s="49" t="s">
        <v>229</v>
      </c>
      <c r="N36" s="49" t="s">
        <v>230</v>
      </c>
      <c r="O36" s="50">
        <v>1242274039.7</v>
      </c>
      <c r="P36" s="50">
        <v>7160914.24</v>
      </c>
      <c r="Q36" s="50">
        <v>71699839.9</v>
      </c>
      <c r="R36" s="50">
        <v>286824554.52</v>
      </c>
      <c r="S36" s="51" t="s">
        <v>1611</v>
      </c>
      <c r="T36" s="50">
        <v>1034310239.32</v>
      </c>
      <c r="U36" s="49" t="s">
        <v>231</v>
      </c>
      <c r="V36" s="47" t="s">
        <v>1386</v>
      </c>
      <c r="W36" s="9">
        <f t="shared" si="0"/>
        <v>1120</v>
      </c>
    </row>
    <row r="37" spans="1:23" s="10" customFormat="1" ht="202.5" customHeight="1">
      <c r="A37" s="8">
        <v>6</v>
      </c>
      <c r="B37" s="52" t="s">
        <v>101</v>
      </c>
      <c r="C37" s="52" t="s">
        <v>99</v>
      </c>
      <c r="D37" s="52" t="s">
        <v>191</v>
      </c>
      <c r="E37" s="45">
        <v>1</v>
      </c>
      <c r="F37" s="46">
        <v>215</v>
      </c>
      <c r="G37" s="47" t="s">
        <v>523</v>
      </c>
      <c r="H37" s="47" t="s">
        <v>508</v>
      </c>
      <c r="I37" s="48">
        <v>20120621501551</v>
      </c>
      <c r="J37" s="49" t="s">
        <v>1026</v>
      </c>
      <c r="K37" s="49" t="s">
        <v>1027</v>
      </c>
      <c r="L37" s="49" t="s">
        <v>228</v>
      </c>
      <c r="M37" s="49" t="s">
        <v>572</v>
      </c>
      <c r="N37" s="49" t="s">
        <v>230</v>
      </c>
      <c r="O37" s="50">
        <v>1987686652.01</v>
      </c>
      <c r="P37" s="50">
        <v>345096530.9</v>
      </c>
      <c r="Q37" s="50">
        <v>61375921.51</v>
      </c>
      <c r="R37" s="50">
        <v>9264967.81</v>
      </c>
      <c r="S37" s="51" t="s">
        <v>1612</v>
      </c>
      <c r="T37" s="50">
        <v>2384894136.61</v>
      </c>
      <c r="U37" s="49" t="s">
        <v>231</v>
      </c>
      <c r="V37" s="47" t="s">
        <v>1412</v>
      </c>
      <c r="W37" s="9">
        <f t="shared" si="0"/>
        <v>1551</v>
      </c>
    </row>
    <row r="38" spans="1:23" s="10" customFormat="1" ht="202.5" customHeight="1">
      <c r="A38" s="8">
        <v>6</v>
      </c>
      <c r="B38" s="52" t="s">
        <v>101</v>
      </c>
      <c r="C38" s="52" t="s">
        <v>99</v>
      </c>
      <c r="D38" s="52" t="s">
        <v>191</v>
      </c>
      <c r="E38" s="45">
        <v>1</v>
      </c>
      <c r="F38" s="46">
        <v>410</v>
      </c>
      <c r="G38" s="47" t="s">
        <v>684</v>
      </c>
      <c r="H38" s="47" t="s">
        <v>508</v>
      </c>
      <c r="I38" s="48">
        <v>700006810050</v>
      </c>
      <c r="J38" s="49" t="s">
        <v>685</v>
      </c>
      <c r="K38" s="49" t="s">
        <v>1135</v>
      </c>
      <c r="L38" s="49" t="s">
        <v>228</v>
      </c>
      <c r="M38" s="49" t="s">
        <v>664</v>
      </c>
      <c r="N38" s="49" t="s">
        <v>230</v>
      </c>
      <c r="O38" s="50">
        <v>6626661.36</v>
      </c>
      <c r="P38" s="50">
        <v>5096000</v>
      </c>
      <c r="Q38" s="50">
        <v>486468.27</v>
      </c>
      <c r="R38" s="50">
        <v>5882860.67</v>
      </c>
      <c r="S38" s="51" t="s">
        <v>1613</v>
      </c>
      <c r="T38" s="50">
        <v>6326268.96</v>
      </c>
      <c r="U38" s="49" t="s">
        <v>231</v>
      </c>
      <c r="V38" s="47" t="s">
        <v>1413</v>
      </c>
      <c r="W38" s="9">
        <f t="shared" si="0"/>
        <v>50</v>
      </c>
    </row>
    <row r="39" spans="1:23" s="10" customFormat="1" ht="202.5" customHeight="1">
      <c r="A39" s="8">
        <v>6</v>
      </c>
      <c r="B39" s="52" t="s">
        <v>101</v>
      </c>
      <c r="C39" s="52" t="s">
        <v>99</v>
      </c>
      <c r="D39" s="52" t="s">
        <v>191</v>
      </c>
      <c r="E39" s="45">
        <v>1</v>
      </c>
      <c r="F39" s="46">
        <v>411</v>
      </c>
      <c r="G39" s="47" t="s">
        <v>687</v>
      </c>
      <c r="H39" s="47" t="s">
        <v>508</v>
      </c>
      <c r="I39" s="48" t="s">
        <v>688</v>
      </c>
      <c r="J39" s="49" t="s">
        <v>62</v>
      </c>
      <c r="K39" s="49" t="s">
        <v>764</v>
      </c>
      <c r="L39" s="49" t="s">
        <v>228</v>
      </c>
      <c r="M39" s="49" t="s">
        <v>664</v>
      </c>
      <c r="N39" s="49" t="s">
        <v>230</v>
      </c>
      <c r="O39" s="50">
        <v>461815510.16</v>
      </c>
      <c r="P39" s="50">
        <v>0</v>
      </c>
      <c r="Q39" s="50">
        <v>36245180.89</v>
      </c>
      <c r="R39" s="50">
        <v>1079085.01</v>
      </c>
      <c r="S39" s="51" t="s">
        <v>1921</v>
      </c>
      <c r="T39" s="50">
        <v>496981606.04</v>
      </c>
      <c r="U39" s="49" t="s">
        <v>231</v>
      </c>
      <c r="V39" s="47" t="s">
        <v>1922</v>
      </c>
      <c r="W39" s="9">
        <f t="shared" si="0"/>
        <v>49</v>
      </c>
    </row>
    <row r="40" spans="1:23" s="10" customFormat="1" ht="268.5" customHeight="1">
      <c r="A40" s="8">
        <v>6</v>
      </c>
      <c r="B40" s="52" t="s">
        <v>101</v>
      </c>
      <c r="C40" s="52" t="s">
        <v>99</v>
      </c>
      <c r="D40" s="52" t="s">
        <v>191</v>
      </c>
      <c r="E40" s="45">
        <v>1</v>
      </c>
      <c r="F40" s="46">
        <v>411</v>
      </c>
      <c r="G40" s="47" t="s">
        <v>687</v>
      </c>
      <c r="H40" s="47" t="s">
        <v>508</v>
      </c>
      <c r="I40" s="48">
        <v>700006812413</v>
      </c>
      <c r="J40" s="49" t="s">
        <v>689</v>
      </c>
      <c r="K40" s="49" t="s">
        <v>170</v>
      </c>
      <c r="L40" s="49" t="s">
        <v>690</v>
      </c>
      <c r="M40" s="49" t="s">
        <v>389</v>
      </c>
      <c r="N40" s="49" t="s">
        <v>777</v>
      </c>
      <c r="O40" s="50">
        <v>3175508615.04</v>
      </c>
      <c r="P40" s="50">
        <v>2634029137.2</v>
      </c>
      <c r="Q40" s="50">
        <v>465349149.98</v>
      </c>
      <c r="R40" s="50">
        <v>2613077575.02</v>
      </c>
      <c r="S40" s="51" t="s">
        <v>1618</v>
      </c>
      <c r="T40" s="50">
        <v>3661809327.2</v>
      </c>
      <c r="U40" s="49" t="s">
        <v>231</v>
      </c>
      <c r="V40" s="47" t="s">
        <v>1414</v>
      </c>
      <c r="W40" s="9">
        <f t="shared" si="0"/>
        <v>413</v>
      </c>
    </row>
    <row r="41" spans="1:23" s="10" customFormat="1" ht="202.5" customHeight="1">
      <c r="A41" s="8">
        <v>6</v>
      </c>
      <c r="B41" s="52" t="s">
        <v>101</v>
      </c>
      <c r="C41" s="52" t="s">
        <v>99</v>
      </c>
      <c r="D41" s="52" t="s">
        <v>191</v>
      </c>
      <c r="E41" s="45">
        <v>1</v>
      </c>
      <c r="F41" s="46">
        <v>411</v>
      </c>
      <c r="G41" s="47" t="s">
        <v>687</v>
      </c>
      <c r="H41" s="47" t="s">
        <v>508</v>
      </c>
      <c r="I41" s="48">
        <v>20000641101049</v>
      </c>
      <c r="J41" s="49" t="s">
        <v>1130</v>
      </c>
      <c r="K41" s="49" t="s">
        <v>1125</v>
      </c>
      <c r="L41" s="49" t="s">
        <v>228</v>
      </c>
      <c r="M41" s="49" t="s">
        <v>664</v>
      </c>
      <c r="N41" s="49" t="s">
        <v>165</v>
      </c>
      <c r="O41" s="50">
        <v>9790710384.35</v>
      </c>
      <c r="P41" s="50">
        <v>16989541109.35</v>
      </c>
      <c r="Q41" s="50">
        <v>402206700.17</v>
      </c>
      <c r="R41" s="50">
        <v>19776272603.97</v>
      </c>
      <c r="S41" s="51" t="s">
        <v>1923</v>
      </c>
      <c r="T41" s="50">
        <v>7406185589.9</v>
      </c>
      <c r="U41" s="49" t="s">
        <v>231</v>
      </c>
      <c r="V41" s="47" t="s">
        <v>1356</v>
      </c>
      <c r="W41" s="9">
        <f t="shared" si="0"/>
        <v>1049</v>
      </c>
    </row>
    <row r="42" spans="1:23" s="10" customFormat="1" ht="202.5" customHeight="1">
      <c r="A42" s="8">
        <v>6</v>
      </c>
      <c r="B42" s="52" t="s">
        <v>101</v>
      </c>
      <c r="C42" s="52" t="s">
        <v>99</v>
      </c>
      <c r="D42" s="52" t="s">
        <v>191</v>
      </c>
      <c r="E42" s="45">
        <v>1</v>
      </c>
      <c r="F42" s="46">
        <v>411</v>
      </c>
      <c r="G42" s="47" t="s">
        <v>687</v>
      </c>
      <c r="H42" s="47" t="s">
        <v>508</v>
      </c>
      <c r="I42" s="48">
        <v>20030641101331</v>
      </c>
      <c r="J42" s="49" t="s">
        <v>691</v>
      </c>
      <c r="K42" s="49" t="s">
        <v>171</v>
      </c>
      <c r="L42" s="49" t="s">
        <v>228</v>
      </c>
      <c r="M42" s="49" t="s">
        <v>664</v>
      </c>
      <c r="N42" s="49" t="s">
        <v>652</v>
      </c>
      <c r="O42" s="50">
        <v>2310647762.09</v>
      </c>
      <c r="P42" s="50">
        <v>6896491169</v>
      </c>
      <c r="Q42" s="50">
        <v>255432649</v>
      </c>
      <c r="R42" s="50">
        <v>4113475112.31</v>
      </c>
      <c r="S42" s="51" t="s">
        <v>1616</v>
      </c>
      <c r="T42" s="50">
        <v>5349096467.78</v>
      </c>
      <c r="U42" s="49" t="s">
        <v>231</v>
      </c>
      <c r="V42" s="47" t="s">
        <v>1415</v>
      </c>
      <c r="W42" s="9">
        <f t="shared" si="0"/>
        <v>1331</v>
      </c>
    </row>
    <row r="43" spans="1:23" s="10" customFormat="1" ht="202.5" customHeight="1">
      <c r="A43" s="8">
        <v>6</v>
      </c>
      <c r="B43" s="52" t="s">
        <v>101</v>
      </c>
      <c r="C43" s="52" t="s">
        <v>99</v>
      </c>
      <c r="D43" s="52" t="s">
        <v>191</v>
      </c>
      <c r="E43" s="45">
        <v>1</v>
      </c>
      <c r="F43" s="46">
        <v>411</v>
      </c>
      <c r="G43" s="47" t="s">
        <v>687</v>
      </c>
      <c r="H43" s="47" t="s">
        <v>508</v>
      </c>
      <c r="I43" s="48">
        <v>20060641101420</v>
      </c>
      <c r="J43" s="49" t="s">
        <v>844</v>
      </c>
      <c r="K43" s="49" t="s">
        <v>594</v>
      </c>
      <c r="L43" s="49" t="s">
        <v>228</v>
      </c>
      <c r="M43" s="49" t="s">
        <v>664</v>
      </c>
      <c r="N43" s="49" t="s">
        <v>165</v>
      </c>
      <c r="O43" s="50">
        <v>30276942351.2</v>
      </c>
      <c r="P43" s="50">
        <v>26878748010</v>
      </c>
      <c r="Q43" s="50">
        <v>2768955309.76</v>
      </c>
      <c r="R43" s="50">
        <v>1110012.63</v>
      </c>
      <c r="S43" s="51" t="s">
        <v>1615</v>
      </c>
      <c r="T43" s="50">
        <v>59923535658.33</v>
      </c>
      <c r="U43" s="49" t="s">
        <v>231</v>
      </c>
      <c r="V43" s="47" t="s">
        <v>1416</v>
      </c>
      <c r="W43" s="9">
        <f t="shared" si="0"/>
        <v>1420</v>
      </c>
    </row>
    <row r="44" spans="1:23" s="10" customFormat="1" ht="202.5" customHeight="1">
      <c r="A44" s="8">
        <v>6</v>
      </c>
      <c r="B44" s="52" t="s">
        <v>101</v>
      </c>
      <c r="C44" s="52" t="s">
        <v>99</v>
      </c>
      <c r="D44" s="52" t="s">
        <v>191</v>
      </c>
      <c r="E44" s="45">
        <v>1</v>
      </c>
      <c r="F44" s="46">
        <v>411</v>
      </c>
      <c r="G44" s="47" t="s">
        <v>687</v>
      </c>
      <c r="H44" s="47" t="s">
        <v>508</v>
      </c>
      <c r="I44" s="48">
        <v>20140641101574</v>
      </c>
      <c r="J44" s="49" t="s">
        <v>1166</v>
      </c>
      <c r="K44" s="49" t="s">
        <v>1167</v>
      </c>
      <c r="L44" s="49" t="s">
        <v>228</v>
      </c>
      <c r="M44" s="49" t="s">
        <v>380</v>
      </c>
      <c r="N44" s="49" t="s">
        <v>652</v>
      </c>
      <c r="O44" s="50">
        <v>1177025090.99</v>
      </c>
      <c r="P44" s="50">
        <v>35050843.58</v>
      </c>
      <c r="Q44" s="50">
        <v>83576814.89</v>
      </c>
      <c r="R44" s="50">
        <v>49703527.5</v>
      </c>
      <c r="S44" s="51" t="s">
        <v>1617</v>
      </c>
      <c r="T44" s="50">
        <v>1245949221.96</v>
      </c>
      <c r="U44" s="49" t="s">
        <v>231</v>
      </c>
      <c r="V44" s="47" t="s">
        <v>1186</v>
      </c>
      <c r="W44" s="9">
        <f t="shared" si="0"/>
        <v>1574</v>
      </c>
    </row>
    <row r="45" spans="1:23" s="10" customFormat="1" ht="202.5" customHeight="1">
      <c r="A45" s="8">
        <v>6</v>
      </c>
      <c r="B45" s="52" t="s">
        <v>101</v>
      </c>
      <c r="C45" s="52" t="s">
        <v>99</v>
      </c>
      <c r="D45" s="52" t="s">
        <v>191</v>
      </c>
      <c r="E45" s="45">
        <v>1</v>
      </c>
      <c r="F45" s="46">
        <v>411</v>
      </c>
      <c r="G45" s="47" t="s">
        <v>687</v>
      </c>
      <c r="H45" s="47" t="s">
        <v>508</v>
      </c>
      <c r="I45" s="48">
        <v>20140641101578</v>
      </c>
      <c r="J45" s="49" t="s">
        <v>1170</v>
      </c>
      <c r="K45" s="49" t="s">
        <v>1171</v>
      </c>
      <c r="L45" s="49" t="s">
        <v>228</v>
      </c>
      <c r="M45" s="49" t="s">
        <v>664</v>
      </c>
      <c r="N45" s="49" t="s">
        <v>230</v>
      </c>
      <c r="O45" s="50">
        <v>2220311925.88</v>
      </c>
      <c r="P45" s="50">
        <v>0</v>
      </c>
      <c r="Q45" s="50">
        <v>138504591.2</v>
      </c>
      <c r="R45" s="50">
        <v>598806769.64</v>
      </c>
      <c r="S45" s="51" t="s">
        <v>1614</v>
      </c>
      <c r="T45" s="50">
        <v>1760009747.44</v>
      </c>
      <c r="U45" s="49" t="s">
        <v>231</v>
      </c>
      <c r="V45" s="47" t="s">
        <v>1417</v>
      </c>
      <c r="W45" s="9">
        <f t="shared" si="0"/>
        <v>1578</v>
      </c>
    </row>
    <row r="46" spans="1:23" s="10" customFormat="1" ht="202.5" customHeight="1">
      <c r="A46" s="8">
        <v>6</v>
      </c>
      <c r="B46" s="52" t="s">
        <v>101</v>
      </c>
      <c r="C46" s="52" t="s">
        <v>99</v>
      </c>
      <c r="D46" s="52" t="s">
        <v>191</v>
      </c>
      <c r="E46" s="45">
        <v>1</v>
      </c>
      <c r="F46" s="46">
        <v>411</v>
      </c>
      <c r="G46" s="47" t="s">
        <v>687</v>
      </c>
      <c r="H46" s="47" t="s">
        <v>508</v>
      </c>
      <c r="I46" s="48">
        <v>20170641101595</v>
      </c>
      <c r="J46" s="49" t="s">
        <v>1387</v>
      </c>
      <c r="K46" s="49" t="s">
        <v>1388</v>
      </c>
      <c r="L46" s="49" t="s">
        <v>228</v>
      </c>
      <c r="M46" s="49" t="s">
        <v>380</v>
      </c>
      <c r="N46" s="49" t="s">
        <v>657</v>
      </c>
      <c r="O46" s="50">
        <v>0</v>
      </c>
      <c r="P46" s="50">
        <v>2292503334.17</v>
      </c>
      <c r="Q46" s="50">
        <v>86219420.11</v>
      </c>
      <c r="R46" s="50">
        <v>2288082363.78</v>
      </c>
      <c r="S46" s="51" t="s">
        <v>1619</v>
      </c>
      <c r="T46" s="50">
        <v>90640390.5</v>
      </c>
      <c r="U46" s="49" t="s">
        <v>231</v>
      </c>
      <c r="V46" s="47" t="s">
        <v>1389</v>
      </c>
      <c r="W46" s="9">
        <f t="shared" si="0"/>
        <v>1595</v>
      </c>
    </row>
    <row r="47" spans="1:23" s="10" customFormat="1" ht="202.5" customHeight="1">
      <c r="A47" s="8">
        <v>6</v>
      </c>
      <c r="B47" s="52" t="s">
        <v>101</v>
      </c>
      <c r="C47" s="52" t="s">
        <v>99</v>
      </c>
      <c r="D47" s="52" t="s">
        <v>191</v>
      </c>
      <c r="E47" s="45">
        <v>1</v>
      </c>
      <c r="F47" s="46">
        <v>419</v>
      </c>
      <c r="G47" s="47" t="s">
        <v>1399</v>
      </c>
      <c r="H47" s="47" t="s">
        <v>508</v>
      </c>
      <c r="I47" s="48">
        <v>20170641901596</v>
      </c>
      <c r="J47" s="49" t="s">
        <v>1400</v>
      </c>
      <c r="K47" s="49" t="s">
        <v>1401</v>
      </c>
      <c r="L47" s="49" t="s">
        <v>228</v>
      </c>
      <c r="M47" s="49" t="s">
        <v>380</v>
      </c>
      <c r="N47" s="49" t="s">
        <v>230</v>
      </c>
      <c r="O47" s="50">
        <v>0</v>
      </c>
      <c r="P47" s="50">
        <v>164396237</v>
      </c>
      <c r="Q47" s="50">
        <v>6080773.15</v>
      </c>
      <c r="R47" s="50">
        <v>417600</v>
      </c>
      <c r="S47" s="51" t="s">
        <v>1620</v>
      </c>
      <c r="T47" s="50">
        <v>170059410.15</v>
      </c>
      <c r="U47" s="49" t="s">
        <v>231</v>
      </c>
      <c r="V47" s="47" t="s">
        <v>1402</v>
      </c>
      <c r="W47" s="9">
        <f t="shared" si="0"/>
        <v>1596</v>
      </c>
    </row>
    <row r="48" spans="1:23" s="10" customFormat="1" ht="202.5" customHeight="1">
      <c r="A48" s="8">
        <v>6</v>
      </c>
      <c r="B48" s="52" t="s">
        <v>101</v>
      </c>
      <c r="C48" s="52" t="s">
        <v>99</v>
      </c>
      <c r="D48" s="52" t="s">
        <v>191</v>
      </c>
      <c r="E48" s="45">
        <v>1</v>
      </c>
      <c r="F48" s="46">
        <v>712</v>
      </c>
      <c r="G48" s="47" t="s">
        <v>1298</v>
      </c>
      <c r="H48" s="47" t="s">
        <v>508</v>
      </c>
      <c r="I48" s="48">
        <v>20070211301479</v>
      </c>
      <c r="J48" s="49" t="s">
        <v>782</v>
      </c>
      <c r="K48" s="49" t="s">
        <v>1299</v>
      </c>
      <c r="L48" s="49" t="s">
        <v>228</v>
      </c>
      <c r="M48" s="49" t="s">
        <v>380</v>
      </c>
      <c r="N48" s="49" t="s">
        <v>230</v>
      </c>
      <c r="O48" s="50">
        <v>219.42</v>
      </c>
      <c r="P48" s="50">
        <v>5975196.3</v>
      </c>
      <c r="Q48" s="50">
        <v>88889.52</v>
      </c>
      <c r="R48" s="50">
        <v>1557239.77</v>
      </c>
      <c r="S48" s="51" t="s">
        <v>1621</v>
      </c>
      <c r="T48" s="50">
        <v>4507065.47</v>
      </c>
      <c r="U48" s="49" t="s">
        <v>231</v>
      </c>
      <c r="V48" s="47" t="s">
        <v>1357</v>
      </c>
      <c r="W48" s="9">
        <f t="shared" si="0"/>
        <v>1479</v>
      </c>
    </row>
    <row r="49" spans="1:23" s="10" customFormat="1" ht="202.5" customHeight="1">
      <c r="A49" s="8">
        <v>6</v>
      </c>
      <c r="B49" s="52" t="s">
        <v>101</v>
      </c>
      <c r="C49" s="52" t="s">
        <v>99</v>
      </c>
      <c r="D49" s="52" t="s">
        <v>191</v>
      </c>
      <c r="E49" s="45">
        <v>1</v>
      </c>
      <c r="F49" s="46" t="s">
        <v>415</v>
      </c>
      <c r="G49" s="47" t="s">
        <v>259</v>
      </c>
      <c r="H49" s="47" t="s">
        <v>508</v>
      </c>
      <c r="I49" s="48" t="s">
        <v>260</v>
      </c>
      <c r="J49" s="49" t="s">
        <v>246</v>
      </c>
      <c r="K49" s="49" t="s">
        <v>481</v>
      </c>
      <c r="L49" s="49" t="s">
        <v>228</v>
      </c>
      <c r="M49" s="49" t="s">
        <v>229</v>
      </c>
      <c r="N49" s="49" t="s">
        <v>777</v>
      </c>
      <c r="O49" s="50">
        <v>1183445631.57</v>
      </c>
      <c r="P49" s="50">
        <v>0</v>
      </c>
      <c r="Q49" s="50">
        <v>79948281.24</v>
      </c>
      <c r="R49" s="50">
        <v>40546307.7</v>
      </c>
      <c r="S49" s="51" t="s">
        <v>1623</v>
      </c>
      <c r="T49" s="50">
        <v>1222847605.11</v>
      </c>
      <c r="U49" s="49" t="s">
        <v>231</v>
      </c>
      <c r="V49" s="47" t="s">
        <v>1418</v>
      </c>
      <c r="W49" s="9">
        <f t="shared" si="0"/>
        <v>1315</v>
      </c>
    </row>
    <row r="50" spans="1:23" s="10" customFormat="1" ht="202.5" customHeight="1">
      <c r="A50" s="8">
        <v>6</v>
      </c>
      <c r="B50" s="52" t="s">
        <v>101</v>
      </c>
      <c r="C50" s="52" t="s">
        <v>99</v>
      </c>
      <c r="D50" s="52" t="s">
        <v>191</v>
      </c>
      <c r="E50" s="45">
        <v>1</v>
      </c>
      <c r="F50" s="46" t="s">
        <v>415</v>
      </c>
      <c r="G50" s="47" t="s">
        <v>259</v>
      </c>
      <c r="H50" s="47" t="s">
        <v>508</v>
      </c>
      <c r="I50" s="48" t="s">
        <v>261</v>
      </c>
      <c r="J50" s="49" t="s">
        <v>110</v>
      </c>
      <c r="K50" s="49" t="s">
        <v>558</v>
      </c>
      <c r="L50" s="49" t="s">
        <v>228</v>
      </c>
      <c r="M50" s="49" t="s">
        <v>229</v>
      </c>
      <c r="N50" s="49" t="s">
        <v>230</v>
      </c>
      <c r="O50" s="50">
        <v>41512246.08</v>
      </c>
      <c r="P50" s="50">
        <v>0</v>
      </c>
      <c r="Q50" s="50">
        <v>2871243.26</v>
      </c>
      <c r="R50" s="50">
        <v>752982.28</v>
      </c>
      <c r="S50" s="51" t="s">
        <v>1622</v>
      </c>
      <c r="T50" s="50">
        <v>43630507.06</v>
      </c>
      <c r="U50" s="49" t="s">
        <v>231</v>
      </c>
      <c r="V50" s="47" t="s">
        <v>1419</v>
      </c>
      <c r="W50" s="9">
        <f t="shared" si="0"/>
        <v>1412</v>
      </c>
    </row>
    <row r="51" spans="1:23" s="10" customFormat="1" ht="202.5" customHeight="1">
      <c r="A51" s="8">
        <v>6</v>
      </c>
      <c r="B51" s="52" t="s">
        <v>101</v>
      </c>
      <c r="C51" s="52" t="s">
        <v>99</v>
      </c>
      <c r="D51" s="52" t="s">
        <v>191</v>
      </c>
      <c r="E51" s="45">
        <v>1</v>
      </c>
      <c r="F51" s="46" t="s">
        <v>415</v>
      </c>
      <c r="G51" s="47" t="s">
        <v>259</v>
      </c>
      <c r="H51" s="47" t="s">
        <v>508</v>
      </c>
      <c r="I51" s="48" t="s">
        <v>95</v>
      </c>
      <c r="J51" s="49" t="s">
        <v>94</v>
      </c>
      <c r="K51" s="49" t="s">
        <v>93</v>
      </c>
      <c r="L51" s="49" t="s">
        <v>228</v>
      </c>
      <c r="M51" s="49" t="s">
        <v>380</v>
      </c>
      <c r="N51" s="49" t="s">
        <v>777</v>
      </c>
      <c r="O51" s="50">
        <v>63218595.58</v>
      </c>
      <c r="P51" s="50">
        <v>0</v>
      </c>
      <c r="Q51" s="50">
        <v>3934399.66</v>
      </c>
      <c r="R51" s="50">
        <v>2917286.13</v>
      </c>
      <c r="S51" s="51" t="s">
        <v>1624</v>
      </c>
      <c r="T51" s="50">
        <v>64235709.11</v>
      </c>
      <c r="U51" s="49" t="s">
        <v>231</v>
      </c>
      <c r="V51" s="47" t="s">
        <v>1420</v>
      </c>
      <c r="W51" s="9">
        <f t="shared" si="0"/>
        <v>1456</v>
      </c>
    </row>
    <row r="52" spans="1:23" s="10" customFormat="1" ht="221.25" customHeight="1">
      <c r="A52" s="8">
        <v>6</v>
      </c>
      <c r="B52" s="52" t="s">
        <v>101</v>
      </c>
      <c r="C52" s="52" t="s">
        <v>99</v>
      </c>
      <c r="D52" s="52" t="s">
        <v>191</v>
      </c>
      <c r="E52" s="45">
        <v>1</v>
      </c>
      <c r="F52" s="46" t="s">
        <v>378</v>
      </c>
      <c r="G52" s="47" t="s">
        <v>30</v>
      </c>
      <c r="H52" s="47" t="s">
        <v>508</v>
      </c>
      <c r="I52" s="48" t="s">
        <v>29</v>
      </c>
      <c r="J52" s="49" t="s">
        <v>28</v>
      </c>
      <c r="K52" s="49" t="s">
        <v>465</v>
      </c>
      <c r="L52" s="49" t="s">
        <v>228</v>
      </c>
      <c r="M52" s="49" t="s">
        <v>647</v>
      </c>
      <c r="N52" s="49" t="s">
        <v>230</v>
      </c>
      <c r="O52" s="50">
        <v>20010653.16</v>
      </c>
      <c r="P52" s="50">
        <v>0</v>
      </c>
      <c r="Q52" s="50">
        <v>1244105</v>
      </c>
      <c r="R52" s="50">
        <v>1175748.52</v>
      </c>
      <c r="S52" s="51" t="s">
        <v>1625</v>
      </c>
      <c r="T52" s="50">
        <v>20086189.91</v>
      </c>
      <c r="U52" s="49" t="s">
        <v>665</v>
      </c>
      <c r="V52" s="47" t="s">
        <v>975</v>
      </c>
      <c r="W52" s="9">
        <f t="shared" si="0"/>
        <v>1457</v>
      </c>
    </row>
    <row r="53" spans="1:23" s="10" customFormat="1" ht="202.5" customHeight="1">
      <c r="A53" s="8">
        <v>6</v>
      </c>
      <c r="B53" s="52" t="s">
        <v>101</v>
      </c>
      <c r="C53" s="52" t="s">
        <v>99</v>
      </c>
      <c r="D53" s="52" t="s">
        <v>191</v>
      </c>
      <c r="E53" s="45">
        <v>1</v>
      </c>
      <c r="F53" s="46" t="s">
        <v>559</v>
      </c>
      <c r="G53" s="47" t="s">
        <v>560</v>
      </c>
      <c r="H53" s="47" t="s">
        <v>508</v>
      </c>
      <c r="I53" s="48" t="s">
        <v>561</v>
      </c>
      <c r="J53" s="49" t="s">
        <v>880</v>
      </c>
      <c r="K53" s="49" t="s">
        <v>466</v>
      </c>
      <c r="L53" s="49" t="s">
        <v>228</v>
      </c>
      <c r="M53" s="49" t="s">
        <v>647</v>
      </c>
      <c r="N53" s="49" t="s">
        <v>230</v>
      </c>
      <c r="O53" s="50">
        <v>8085988.03</v>
      </c>
      <c r="P53" s="50">
        <v>0</v>
      </c>
      <c r="Q53" s="50">
        <v>463332.61</v>
      </c>
      <c r="R53" s="50">
        <v>676048.86</v>
      </c>
      <c r="S53" s="51" t="s">
        <v>1626</v>
      </c>
      <c r="T53" s="50">
        <v>7873271.78</v>
      </c>
      <c r="U53" s="49" t="s">
        <v>231</v>
      </c>
      <c r="V53" s="47" t="s">
        <v>1218</v>
      </c>
      <c r="W53" s="9">
        <f t="shared" si="0"/>
        <v>1385</v>
      </c>
    </row>
    <row r="54" spans="1:23" s="10" customFormat="1" ht="227.25" customHeight="1">
      <c r="A54" s="8">
        <v>6</v>
      </c>
      <c r="B54" s="52" t="s">
        <v>101</v>
      </c>
      <c r="C54" s="52" t="s">
        <v>99</v>
      </c>
      <c r="D54" s="52" t="s">
        <v>191</v>
      </c>
      <c r="E54" s="45">
        <v>1</v>
      </c>
      <c r="F54" s="46" t="s">
        <v>562</v>
      </c>
      <c r="G54" s="47" t="s">
        <v>563</v>
      </c>
      <c r="H54" s="47" t="s">
        <v>508</v>
      </c>
      <c r="I54" s="48">
        <v>20020671001239</v>
      </c>
      <c r="J54" s="49" t="s">
        <v>564</v>
      </c>
      <c r="K54" s="49" t="s">
        <v>565</v>
      </c>
      <c r="L54" s="49" t="s">
        <v>228</v>
      </c>
      <c r="M54" s="49" t="s">
        <v>229</v>
      </c>
      <c r="N54" s="49" t="s">
        <v>652</v>
      </c>
      <c r="O54" s="50">
        <v>2087359006.17</v>
      </c>
      <c r="P54" s="50">
        <v>1137004870.39</v>
      </c>
      <c r="Q54" s="50">
        <v>116278444.97</v>
      </c>
      <c r="R54" s="50">
        <v>1754307120.67</v>
      </c>
      <c r="S54" s="51" t="s">
        <v>1627</v>
      </c>
      <c r="T54" s="50">
        <v>1586335200.86</v>
      </c>
      <c r="U54" s="49" t="s">
        <v>231</v>
      </c>
      <c r="V54" s="47" t="s">
        <v>1235</v>
      </c>
      <c r="W54" s="9">
        <f t="shared" si="0"/>
        <v>1239</v>
      </c>
    </row>
    <row r="55" spans="1:23" s="10" customFormat="1" ht="282" customHeight="1">
      <c r="A55" s="8">
        <v>6</v>
      </c>
      <c r="B55" s="52" t="s">
        <v>101</v>
      </c>
      <c r="C55" s="52" t="s">
        <v>99</v>
      </c>
      <c r="D55" s="52" t="s">
        <v>191</v>
      </c>
      <c r="E55" s="45">
        <v>1</v>
      </c>
      <c r="F55" s="46" t="s">
        <v>562</v>
      </c>
      <c r="G55" s="47" t="s">
        <v>563</v>
      </c>
      <c r="H55" s="47" t="s">
        <v>508</v>
      </c>
      <c r="I55" s="48">
        <v>20040630001369</v>
      </c>
      <c r="J55" s="49" t="s">
        <v>505</v>
      </c>
      <c r="K55" s="49" t="s">
        <v>566</v>
      </c>
      <c r="L55" s="49" t="s">
        <v>228</v>
      </c>
      <c r="M55" s="49" t="s">
        <v>229</v>
      </c>
      <c r="N55" s="49" t="s">
        <v>652</v>
      </c>
      <c r="O55" s="50">
        <v>30159601833.67</v>
      </c>
      <c r="P55" s="50">
        <v>17485375624.08</v>
      </c>
      <c r="Q55" s="50">
        <v>2298293886.25</v>
      </c>
      <c r="R55" s="50">
        <v>12083409506.23</v>
      </c>
      <c r="S55" s="51" t="s">
        <v>1628</v>
      </c>
      <c r="T55" s="50">
        <v>37859861837.77</v>
      </c>
      <c r="U55" s="49" t="s">
        <v>231</v>
      </c>
      <c r="V55" s="47" t="s">
        <v>1236</v>
      </c>
      <c r="W55" s="9">
        <f t="shared" si="0"/>
        <v>1369</v>
      </c>
    </row>
    <row r="56" spans="1:23" s="10" customFormat="1" ht="157.5" customHeight="1">
      <c r="A56" s="8">
        <v>6</v>
      </c>
      <c r="B56" s="52" t="s">
        <v>101</v>
      </c>
      <c r="C56" s="52" t="s">
        <v>99</v>
      </c>
      <c r="D56" s="52" t="s">
        <v>191</v>
      </c>
      <c r="E56" s="45">
        <v>1</v>
      </c>
      <c r="F56" s="46" t="s">
        <v>567</v>
      </c>
      <c r="G56" s="47" t="s">
        <v>568</v>
      </c>
      <c r="H56" s="47" t="s">
        <v>568</v>
      </c>
      <c r="I56" s="48" t="s">
        <v>569</v>
      </c>
      <c r="J56" s="49" t="s">
        <v>570</v>
      </c>
      <c r="K56" s="49" t="s">
        <v>571</v>
      </c>
      <c r="L56" s="49" t="s">
        <v>228</v>
      </c>
      <c r="M56" s="49" t="s">
        <v>572</v>
      </c>
      <c r="N56" s="49" t="s">
        <v>657</v>
      </c>
      <c r="O56" s="50">
        <v>38158646.77</v>
      </c>
      <c r="P56" s="50">
        <v>4587313.21</v>
      </c>
      <c r="Q56" s="50">
        <v>2114077.37</v>
      </c>
      <c r="R56" s="50">
        <v>9812996.43</v>
      </c>
      <c r="S56" s="51" t="s">
        <v>1636</v>
      </c>
      <c r="T56" s="50">
        <v>34602242.88</v>
      </c>
      <c r="U56" s="49" t="s">
        <v>665</v>
      </c>
      <c r="V56" s="47" t="s">
        <v>1101</v>
      </c>
      <c r="W56" s="9">
        <f t="shared" si="0"/>
        <v>165</v>
      </c>
    </row>
    <row r="57" spans="1:23" s="10" customFormat="1" ht="202.5" customHeight="1">
      <c r="A57" s="8">
        <v>6</v>
      </c>
      <c r="B57" s="52" t="s">
        <v>101</v>
      </c>
      <c r="C57" s="52" t="s">
        <v>99</v>
      </c>
      <c r="D57" s="52" t="s">
        <v>191</v>
      </c>
      <c r="E57" s="45">
        <v>1</v>
      </c>
      <c r="F57" s="46" t="s">
        <v>567</v>
      </c>
      <c r="G57" s="47" t="s">
        <v>568</v>
      </c>
      <c r="H57" s="47" t="s">
        <v>568</v>
      </c>
      <c r="I57" s="48" t="s">
        <v>573</v>
      </c>
      <c r="J57" s="49" t="s">
        <v>574</v>
      </c>
      <c r="K57" s="49" t="s">
        <v>182</v>
      </c>
      <c r="L57" s="49" t="s">
        <v>228</v>
      </c>
      <c r="M57" s="49" t="s">
        <v>572</v>
      </c>
      <c r="N57" s="49" t="s">
        <v>657</v>
      </c>
      <c r="O57" s="50">
        <v>16701833.81</v>
      </c>
      <c r="P57" s="50">
        <v>112160</v>
      </c>
      <c r="Q57" s="50">
        <v>1474.21</v>
      </c>
      <c r="R57" s="50">
        <v>1151331.21</v>
      </c>
      <c r="S57" s="51" t="s">
        <v>1637</v>
      </c>
      <c r="T57" s="50">
        <v>16559662.22</v>
      </c>
      <c r="U57" s="49" t="s">
        <v>665</v>
      </c>
      <c r="V57" s="47" t="s">
        <v>1219</v>
      </c>
      <c r="W57" s="9">
        <f t="shared" si="0"/>
        <v>174</v>
      </c>
    </row>
    <row r="58" spans="1:23" s="10" customFormat="1" ht="202.5" customHeight="1">
      <c r="A58" s="8">
        <v>6</v>
      </c>
      <c r="B58" s="52" t="s">
        <v>101</v>
      </c>
      <c r="C58" s="52" t="s">
        <v>99</v>
      </c>
      <c r="D58" s="52" t="s">
        <v>191</v>
      </c>
      <c r="E58" s="45">
        <v>1</v>
      </c>
      <c r="F58" s="46" t="s">
        <v>567</v>
      </c>
      <c r="G58" s="47" t="s">
        <v>568</v>
      </c>
      <c r="H58" s="47" t="s">
        <v>568</v>
      </c>
      <c r="I58" s="48" t="s">
        <v>26</v>
      </c>
      <c r="J58" s="49" t="s">
        <v>340</v>
      </c>
      <c r="K58" s="49" t="s">
        <v>472</v>
      </c>
      <c r="L58" s="49" t="s">
        <v>228</v>
      </c>
      <c r="M58" s="49" t="s">
        <v>572</v>
      </c>
      <c r="N58" s="49" t="s">
        <v>341</v>
      </c>
      <c r="O58" s="50">
        <v>11399737638.99</v>
      </c>
      <c r="P58" s="50">
        <v>593032105.31</v>
      </c>
      <c r="Q58" s="50">
        <v>534537130.87</v>
      </c>
      <c r="R58" s="50">
        <v>734610478.88</v>
      </c>
      <c r="S58" s="51" t="s">
        <v>1633</v>
      </c>
      <c r="T58" s="50">
        <v>12153021768.76</v>
      </c>
      <c r="U58" s="49" t="s">
        <v>665</v>
      </c>
      <c r="V58" s="47" t="s">
        <v>1102</v>
      </c>
      <c r="W58" s="9">
        <f t="shared" si="0"/>
        <v>907</v>
      </c>
    </row>
    <row r="59" spans="1:23" s="10" customFormat="1" ht="247.5" customHeight="1">
      <c r="A59" s="8">
        <v>6</v>
      </c>
      <c r="B59" s="52" t="s">
        <v>101</v>
      </c>
      <c r="C59" s="52" t="s">
        <v>99</v>
      </c>
      <c r="D59" s="52" t="s">
        <v>191</v>
      </c>
      <c r="E59" s="45">
        <v>1</v>
      </c>
      <c r="F59" s="46" t="s">
        <v>567</v>
      </c>
      <c r="G59" s="47" t="s">
        <v>568</v>
      </c>
      <c r="H59" s="47" t="s">
        <v>568</v>
      </c>
      <c r="I59" s="48" t="s">
        <v>45</v>
      </c>
      <c r="J59" s="49" t="s">
        <v>46</v>
      </c>
      <c r="K59" s="49" t="s">
        <v>178</v>
      </c>
      <c r="L59" s="49" t="s">
        <v>228</v>
      </c>
      <c r="M59" s="49" t="s">
        <v>572</v>
      </c>
      <c r="N59" s="49" t="s">
        <v>230</v>
      </c>
      <c r="O59" s="50">
        <v>226284594.91</v>
      </c>
      <c r="P59" s="50">
        <v>0</v>
      </c>
      <c r="Q59" s="50">
        <v>15347670.44</v>
      </c>
      <c r="R59" s="50">
        <v>1895174.92</v>
      </c>
      <c r="S59" s="51" t="s">
        <v>1629</v>
      </c>
      <c r="T59" s="50">
        <v>238528425.52</v>
      </c>
      <c r="U59" s="49" t="s">
        <v>665</v>
      </c>
      <c r="V59" s="47" t="s">
        <v>1294</v>
      </c>
      <c r="W59" s="9">
        <f t="shared" si="0"/>
        <v>1312</v>
      </c>
    </row>
    <row r="60" spans="1:23" s="10" customFormat="1" ht="202.5" customHeight="1">
      <c r="A60" s="8">
        <v>6</v>
      </c>
      <c r="B60" s="52" t="s">
        <v>101</v>
      </c>
      <c r="C60" s="52" t="s">
        <v>99</v>
      </c>
      <c r="D60" s="52" t="s">
        <v>191</v>
      </c>
      <c r="E60" s="45">
        <v>1</v>
      </c>
      <c r="F60" s="46" t="s">
        <v>567</v>
      </c>
      <c r="G60" s="47" t="s">
        <v>568</v>
      </c>
      <c r="H60" s="47" t="s">
        <v>568</v>
      </c>
      <c r="I60" s="48" t="s">
        <v>48</v>
      </c>
      <c r="J60" s="49" t="s">
        <v>49</v>
      </c>
      <c r="K60" s="49" t="s">
        <v>179</v>
      </c>
      <c r="L60" s="49" t="s">
        <v>228</v>
      </c>
      <c r="M60" s="49" t="s">
        <v>572</v>
      </c>
      <c r="N60" s="49" t="s">
        <v>230</v>
      </c>
      <c r="O60" s="50">
        <v>2321828028.94</v>
      </c>
      <c r="P60" s="50">
        <v>411794506.59</v>
      </c>
      <c r="Q60" s="50">
        <v>17356641.65</v>
      </c>
      <c r="R60" s="50">
        <v>1361943348.74</v>
      </c>
      <c r="S60" s="51" t="s">
        <v>1630</v>
      </c>
      <c r="T60" s="50">
        <v>1281872668.94</v>
      </c>
      <c r="U60" s="49" t="s">
        <v>665</v>
      </c>
      <c r="V60" s="47" t="s">
        <v>1168</v>
      </c>
      <c r="W60" s="9">
        <f t="shared" si="0"/>
        <v>1410</v>
      </c>
    </row>
    <row r="61" spans="1:23" s="10" customFormat="1" ht="142.5" customHeight="1">
      <c r="A61" s="8">
        <v>6</v>
      </c>
      <c r="B61" s="52" t="s">
        <v>101</v>
      </c>
      <c r="C61" s="52" t="s">
        <v>99</v>
      </c>
      <c r="D61" s="52" t="s">
        <v>191</v>
      </c>
      <c r="E61" s="45">
        <v>1</v>
      </c>
      <c r="F61" s="46" t="s">
        <v>567</v>
      </c>
      <c r="G61" s="47" t="s">
        <v>568</v>
      </c>
      <c r="H61" s="47" t="s">
        <v>568</v>
      </c>
      <c r="I61" s="48" t="s">
        <v>194</v>
      </c>
      <c r="J61" s="49" t="s">
        <v>193</v>
      </c>
      <c r="K61" s="49" t="s">
        <v>180</v>
      </c>
      <c r="L61" s="49" t="s">
        <v>228</v>
      </c>
      <c r="M61" s="49" t="s">
        <v>572</v>
      </c>
      <c r="N61" s="49" t="s">
        <v>230</v>
      </c>
      <c r="O61" s="50">
        <v>6640157.5</v>
      </c>
      <c r="P61" s="50">
        <v>686041.98</v>
      </c>
      <c r="Q61" s="50">
        <v>56569.07</v>
      </c>
      <c r="R61" s="50">
        <v>594160.01</v>
      </c>
      <c r="S61" s="51" t="s">
        <v>1631</v>
      </c>
      <c r="T61" s="50">
        <v>6715878.88</v>
      </c>
      <c r="U61" s="49" t="s">
        <v>665</v>
      </c>
      <c r="V61" s="47" t="s">
        <v>1390</v>
      </c>
      <c r="W61" s="9">
        <f t="shared" si="0"/>
        <v>1461</v>
      </c>
    </row>
    <row r="62" spans="1:23" s="10" customFormat="1" ht="131.25" customHeight="1">
      <c r="A62" s="8">
        <v>6</v>
      </c>
      <c r="B62" s="52" t="s">
        <v>101</v>
      </c>
      <c r="C62" s="52" t="s">
        <v>99</v>
      </c>
      <c r="D62" s="52" t="s">
        <v>191</v>
      </c>
      <c r="E62" s="45">
        <v>1</v>
      </c>
      <c r="F62" s="46" t="s">
        <v>567</v>
      </c>
      <c r="G62" s="47" t="s">
        <v>568</v>
      </c>
      <c r="H62" s="47" t="s">
        <v>568</v>
      </c>
      <c r="I62" s="48" t="s">
        <v>192</v>
      </c>
      <c r="J62" s="49" t="s">
        <v>706</v>
      </c>
      <c r="K62" s="49" t="s">
        <v>181</v>
      </c>
      <c r="L62" s="49" t="s">
        <v>228</v>
      </c>
      <c r="M62" s="49" t="s">
        <v>572</v>
      </c>
      <c r="N62" s="49" t="s">
        <v>341</v>
      </c>
      <c r="O62" s="50">
        <v>235206187.45</v>
      </c>
      <c r="P62" s="50">
        <v>-2772770.91</v>
      </c>
      <c r="Q62" s="50">
        <v>15470890.09</v>
      </c>
      <c r="R62" s="50">
        <v>0</v>
      </c>
      <c r="S62" s="51" t="s">
        <v>1634</v>
      </c>
      <c r="T62" s="50">
        <v>250690883</v>
      </c>
      <c r="U62" s="49" t="s">
        <v>665</v>
      </c>
      <c r="V62" s="47" t="s">
        <v>1237</v>
      </c>
      <c r="W62" s="9">
        <f t="shared" si="0"/>
        <v>1464</v>
      </c>
    </row>
    <row r="63" spans="1:23" s="10" customFormat="1" ht="135" customHeight="1">
      <c r="A63" s="8">
        <v>6</v>
      </c>
      <c r="B63" s="52" t="s">
        <v>101</v>
      </c>
      <c r="C63" s="52" t="s">
        <v>99</v>
      </c>
      <c r="D63" s="52" t="s">
        <v>191</v>
      </c>
      <c r="E63" s="45">
        <v>1</v>
      </c>
      <c r="F63" s="46" t="s">
        <v>567</v>
      </c>
      <c r="G63" s="47" t="s">
        <v>568</v>
      </c>
      <c r="H63" s="47" t="s">
        <v>568</v>
      </c>
      <c r="I63" s="48" t="s">
        <v>200</v>
      </c>
      <c r="J63" s="49" t="s">
        <v>201</v>
      </c>
      <c r="K63" s="49" t="s">
        <v>202</v>
      </c>
      <c r="L63" s="49" t="s">
        <v>228</v>
      </c>
      <c r="M63" s="49" t="s">
        <v>572</v>
      </c>
      <c r="N63" s="49" t="s">
        <v>777</v>
      </c>
      <c r="O63" s="50">
        <v>2771223688.24</v>
      </c>
      <c r="P63" s="50">
        <v>88913341</v>
      </c>
      <c r="Q63" s="50">
        <v>194701117.14</v>
      </c>
      <c r="R63" s="50">
        <v>171135714.72</v>
      </c>
      <c r="S63" s="51" t="s">
        <v>1635</v>
      </c>
      <c r="T63" s="50">
        <v>2923202547.95</v>
      </c>
      <c r="U63" s="49" t="s">
        <v>665</v>
      </c>
      <c r="V63" s="47" t="s">
        <v>1421</v>
      </c>
      <c r="W63" s="9">
        <f aca="true" t="shared" si="1" ref="W63:W89">IF(OR(LEFT(I63)="7",LEFT(I63,1)="8"),VALUE(RIGHT(I63,3)),VALUE(RIGHT(I63,4)))</f>
        <v>1511</v>
      </c>
    </row>
    <row r="64" spans="1:23" s="10" customFormat="1" ht="136.5" customHeight="1">
      <c r="A64" s="8">
        <v>6</v>
      </c>
      <c r="B64" s="52" t="s">
        <v>101</v>
      </c>
      <c r="C64" s="52" t="s">
        <v>99</v>
      </c>
      <c r="D64" s="52" t="s">
        <v>191</v>
      </c>
      <c r="E64" s="45">
        <v>1</v>
      </c>
      <c r="F64" s="46" t="s">
        <v>567</v>
      </c>
      <c r="G64" s="47" t="s">
        <v>568</v>
      </c>
      <c r="H64" s="47" t="s">
        <v>568</v>
      </c>
      <c r="I64" s="48" t="s">
        <v>1422</v>
      </c>
      <c r="J64" s="49" t="s">
        <v>1423</v>
      </c>
      <c r="K64" s="49" t="s">
        <v>1424</v>
      </c>
      <c r="L64" s="49" t="s">
        <v>228</v>
      </c>
      <c r="M64" s="49" t="s">
        <v>572</v>
      </c>
      <c r="N64" s="49" t="s">
        <v>230</v>
      </c>
      <c r="O64" s="50">
        <v>0</v>
      </c>
      <c r="P64" s="50">
        <v>25000000</v>
      </c>
      <c r="Q64" s="50">
        <v>184617.29</v>
      </c>
      <c r="R64" s="50">
        <v>0</v>
      </c>
      <c r="S64" s="51" t="s">
        <v>1632</v>
      </c>
      <c r="T64" s="50">
        <v>25184617.29</v>
      </c>
      <c r="U64" s="49" t="s">
        <v>665</v>
      </c>
      <c r="V64" s="47" t="s">
        <v>1425</v>
      </c>
      <c r="W64" s="9">
        <f t="shared" si="1"/>
        <v>1601</v>
      </c>
    </row>
    <row r="65" spans="1:23" s="10" customFormat="1" ht="202.5" customHeight="1">
      <c r="A65" s="8">
        <v>6</v>
      </c>
      <c r="B65" s="52" t="s">
        <v>101</v>
      </c>
      <c r="C65" s="52" t="s">
        <v>99</v>
      </c>
      <c r="D65" s="52" t="s">
        <v>191</v>
      </c>
      <c r="E65" s="45">
        <v>1</v>
      </c>
      <c r="F65" s="46" t="s">
        <v>660</v>
      </c>
      <c r="G65" s="47" t="s">
        <v>50</v>
      </c>
      <c r="H65" s="47" t="s">
        <v>50</v>
      </c>
      <c r="I65" s="48" t="s">
        <v>499</v>
      </c>
      <c r="J65" s="49" t="s">
        <v>500</v>
      </c>
      <c r="K65" s="49" t="s">
        <v>865</v>
      </c>
      <c r="L65" s="49" t="s">
        <v>228</v>
      </c>
      <c r="M65" s="49" t="s">
        <v>664</v>
      </c>
      <c r="N65" s="49" t="s">
        <v>230</v>
      </c>
      <c r="O65" s="50">
        <v>15924.76</v>
      </c>
      <c r="P65" s="50">
        <v>0</v>
      </c>
      <c r="Q65" s="50">
        <v>1109.66</v>
      </c>
      <c r="R65" s="50">
        <v>94.53</v>
      </c>
      <c r="S65" s="51" t="s">
        <v>1639</v>
      </c>
      <c r="T65" s="50">
        <v>16939.89</v>
      </c>
      <c r="U65" s="49" t="s">
        <v>231</v>
      </c>
      <c r="V65" s="47" t="s">
        <v>976</v>
      </c>
      <c r="W65" s="9">
        <f t="shared" si="1"/>
        <v>196</v>
      </c>
    </row>
    <row r="66" spans="1:23" s="10" customFormat="1" ht="147.75" customHeight="1">
      <c r="A66" s="8">
        <v>6</v>
      </c>
      <c r="B66" s="52" t="s">
        <v>101</v>
      </c>
      <c r="C66" s="52" t="s">
        <v>99</v>
      </c>
      <c r="D66" s="52" t="s">
        <v>191</v>
      </c>
      <c r="E66" s="45">
        <v>1</v>
      </c>
      <c r="F66" s="46" t="s">
        <v>660</v>
      </c>
      <c r="G66" s="47" t="s">
        <v>50</v>
      </c>
      <c r="H66" s="47" t="s">
        <v>50</v>
      </c>
      <c r="I66" s="48" t="s">
        <v>766</v>
      </c>
      <c r="J66" s="49" t="s">
        <v>254</v>
      </c>
      <c r="K66" s="49" t="s">
        <v>810</v>
      </c>
      <c r="L66" s="49" t="s">
        <v>228</v>
      </c>
      <c r="M66" s="49" t="s">
        <v>664</v>
      </c>
      <c r="N66" s="49" t="s">
        <v>652</v>
      </c>
      <c r="O66" s="50">
        <v>23841637359.86</v>
      </c>
      <c r="P66" s="50">
        <v>35538514579.1</v>
      </c>
      <c r="Q66" s="50">
        <v>1989049391.15</v>
      </c>
      <c r="R66" s="50">
        <v>48566415001.27</v>
      </c>
      <c r="S66" s="51" t="s">
        <v>1640</v>
      </c>
      <c r="T66" s="50">
        <v>12802786328.84</v>
      </c>
      <c r="U66" s="49" t="s">
        <v>231</v>
      </c>
      <c r="V66" s="47" t="s">
        <v>1426</v>
      </c>
      <c r="W66" s="9">
        <f t="shared" si="1"/>
        <v>362</v>
      </c>
    </row>
    <row r="67" spans="1:23" s="10" customFormat="1" ht="202.5" customHeight="1">
      <c r="A67" s="8">
        <v>6</v>
      </c>
      <c r="B67" s="52" t="s">
        <v>101</v>
      </c>
      <c r="C67" s="52" t="s">
        <v>99</v>
      </c>
      <c r="D67" s="52" t="s">
        <v>191</v>
      </c>
      <c r="E67" s="45">
        <v>1</v>
      </c>
      <c r="F67" s="46" t="s">
        <v>660</v>
      </c>
      <c r="G67" s="47" t="s">
        <v>50</v>
      </c>
      <c r="H67" s="47" t="s">
        <v>50</v>
      </c>
      <c r="I67" s="48" t="s">
        <v>866</v>
      </c>
      <c r="J67" s="49" t="s">
        <v>867</v>
      </c>
      <c r="K67" s="49" t="s">
        <v>368</v>
      </c>
      <c r="L67" s="49" t="s">
        <v>228</v>
      </c>
      <c r="M67" s="49" t="s">
        <v>664</v>
      </c>
      <c r="N67" s="49" t="s">
        <v>341</v>
      </c>
      <c r="O67" s="50">
        <v>19537683231.11</v>
      </c>
      <c r="P67" s="50">
        <v>341907813.34</v>
      </c>
      <c r="Q67" s="50">
        <v>1699374350.46</v>
      </c>
      <c r="R67" s="50">
        <v>1179049347.19</v>
      </c>
      <c r="S67" s="51" t="s">
        <v>1641</v>
      </c>
      <c r="T67" s="50">
        <v>20399916047.72</v>
      </c>
      <c r="U67" s="49" t="s">
        <v>231</v>
      </c>
      <c r="V67" s="47" t="s">
        <v>1153</v>
      </c>
      <c r="W67" s="9">
        <f t="shared" si="1"/>
        <v>1356</v>
      </c>
    </row>
    <row r="68" spans="1:23" s="10" customFormat="1" ht="162.75" customHeight="1">
      <c r="A68" s="8">
        <v>6</v>
      </c>
      <c r="B68" s="52" t="s">
        <v>101</v>
      </c>
      <c r="C68" s="52" t="s">
        <v>99</v>
      </c>
      <c r="D68" s="52" t="s">
        <v>191</v>
      </c>
      <c r="E68" s="45">
        <v>1</v>
      </c>
      <c r="F68" s="46" t="s">
        <v>660</v>
      </c>
      <c r="G68" s="47" t="s">
        <v>50</v>
      </c>
      <c r="H68" s="47" t="s">
        <v>50</v>
      </c>
      <c r="I68" s="48" t="s">
        <v>1057</v>
      </c>
      <c r="J68" s="49" t="s">
        <v>1058</v>
      </c>
      <c r="K68" s="49" t="s">
        <v>1059</v>
      </c>
      <c r="L68" s="49" t="s">
        <v>228</v>
      </c>
      <c r="M68" s="49" t="s">
        <v>664</v>
      </c>
      <c r="N68" s="49" t="s">
        <v>341</v>
      </c>
      <c r="O68" s="50">
        <v>418681992.52</v>
      </c>
      <c r="P68" s="50">
        <v>128880056.38</v>
      </c>
      <c r="Q68" s="50">
        <v>42457292.65</v>
      </c>
      <c r="R68" s="50">
        <v>34408482.17</v>
      </c>
      <c r="S68" s="51" t="s">
        <v>1642</v>
      </c>
      <c r="T68" s="50">
        <v>555610859.38</v>
      </c>
      <c r="U68" s="49" t="s">
        <v>231</v>
      </c>
      <c r="V68" s="47" t="s">
        <v>1246</v>
      </c>
      <c r="W68" s="9">
        <f t="shared" si="1"/>
        <v>1556</v>
      </c>
    </row>
    <row r="69" spans="1:23" s="10" customFormat="1" ht="202.5" customHeight="1">
      <c r="A69" s="8">
        <v>6</v>
      </c>
      <c r="B69" s="52" t="s">
        <v>101</v>
      </c>
      <c r="C69" s="52" t="s">
        <v>99</v>
      </c>
      <c r="D69" s="52" t="s">
        <v>191</v>
      </c>
      <c r="E69" s="45">
        <v>1</v>
      </c>
      <c r="F69" s="46" t="s">
        <v>660</v>
      </c>
      <c r="G69" s="47" t="s">
        <v>50</v>
      </c>
      <c r="H69" s="47" t="s">
        <v>50</v>
      </c>
      <c r="I69" s="48" t="s">
        <v>1136</v>
      </c>
      <c r="J69" s="49" t="s">
        <v>1137</v>
      </c>
      <c r="K69" s="49" t="s">
        <v>1138</v>
      </c>
      <c r="L69" s="49" t="s">
        <v>228</v>
      </c>
      <c r="M69" s="49" t="s">
        <v>664</v>
      </c>
      <c r="N69" s="49" t="s">
        <v>230</v>
      </c>
      <c r="O69" s="50">
        <v>148966162.11</v>
      </c>
      <c r="P69" s="50">
        <v>116000000</v>
      </c>
      <c r="Q69" s="50">
        <v>12015677.73</v>
      </c>
      <c r="R69" s="50">
        <v>68238225.2</v>
      </c>
      <c r="S69" s="51" t="s">
        <v>1638</v>
      </c>
      <c r="T69" s="50">
        <v>208743614.64</v>
      </c>
      <c r="U69" s="49" t="s">
        <v>231</v>
      </c>
      <c r="V69" s="47" t="s">
        <v>1220</v>
      </c>
      <c r="W69" s="9">
        <f t="shared" si="1"/>
        <v>1571</v>
      </c>
    </row>
    <row r="70" spans="1:23" s="10" customFormat="1" ht="202.5" customHeight="1">
      <c r="A70" s="8">
        <v>6</v>
      </c>
      <c r="B70" s="52" t="s">
        <v>101</v>
      </c>
      <c r="C70" s="52" t="s">
        <v>99</v>
      </c>
      <c r="D70" s="52" t="s">
        <v>191</v>
      </c>
      <c r="E70" s="45">
        <v>1</v>
      </c>
      <c r="F70" s="46" t="s">
        <v>831</v>
      </c>
      <c r="G70" s="47" t="s">
        <v>832</v>
      </c>
      <c r="H70" s="47" t="s">
        <v>832</v>
      </c>
      <c r="I70" s="48" t="s">
        <v>381</v>
      </c>
      <c r="J70" s="49" t="s">
        <v>382</v>
      </c>
      <c r="K70" s="49" t="s">
        <v>383</v>
      </c>
      <c r="L70" s="49" t="s">
        <v>228</v>
      </c>
      <c r="M70" s="49" t="s">
        <v>380</v>
      </c>
      <c r="N70" s="49" t="s">
        <v>341</v>
      </c>
      <c r="O70" s="50">
        <v>1055654454.98</v>
      </c>
      <c r="P70" s="50">
        <v>81584658</v>
      </c>
      <c r="Q70" s="50">
        <v>95696554.93</v>
      </c>
      <c r="R70" s="50">
        <v>44216535.96</v>
      </c>
      <c r="S70" s="51" t="s">
        <v>1643</v>
      </c>
      <c r="T70" s="50">
        <v>1188719131.95</v>
      </c>
      <c r="U70" s="49" t="s">
        <v>231</v>
      </c>
      <c r="V70" s="47" t="s">
        <v>977</v>
      </c>
      <c r="W70" s="9">
        <f t="shared" si="1"/>
        <v>1398</v>
      </c>
    </row>
    <row r="71" spans="1:23" s="10" customFormat="1" ht="221.25" customHeight="1">
      <c r="A71" s="8">
        <v>6</v>
      </c>
      <c r="B71" s="52" t="s">
        <v>101</v>
      </c>
      <c r="C71" s="52" t="s">
        <v>99</v>
      </c>
      <c r="D71" s="52" t="s">
        <v>191</v>
      </c>
      <c r="E71" s="45">
        <v>1</v>
      </c>
      <c r="F71" s="46" t="s">
        <v>1082</v>
      </c>
      <c r="G71" s="47" t="s">
        <v>1083</v>
      </c>
      <c r="H71" s="47" t="s">
        <v>1083</v>
      </c>
      <c r="I71" s="48" t="s">
        <v>1084</v>
      </c>
      <c r="J71" s="49" t="s">
        <v>1085</v>
      </c>
      <c r="K71" s="49" t="s">
        <v>1086</v>
      </c>
      <c r="L71" s="49" t="s">
        <v>690</v>
      </c>
      <c r="M71" s="49" t="s">
        <v>789</v>
      </c>
      <c r="N71" s="49" t="s">
        <v>341</v>
      </c>
      <c r="O71" s="50">
        <v>15745767284</v>
      </c>
      <c r="P71" s="50">
        <v>500000000</v>
      </c>
      <c r="Q71" s="50">
        <v>730288868.28</v>
      </c>
      <c r="R71" s="50">
        <v>224856434.93</v>
      </c>
      <c r="S71" s="51" t="s">
        <v>1644</v>
      </c>
      <c r="T71" s="50">
        <v>16751199717.35</v>
      </c>
      <c r="U71" s="49" t="s">
        <v>665</v>
      </c>
      <c r="V71" s="47" t="s">
        <v>1924</v>
      </c>
      <c r="W71" s="9">
        <f t="shared" si="1"/>
        <v>1559</v>
      </c>
    </row>
    <row r="72" spans="1:23" s="10" customFormat="1" ht="146.25" customHeight="1">
      <c r="A72" s="8">
        <v>6</v>
      </c>
      <c r="B72" s="52" t="s">
        <v>101</v>
      </c>
      <c r="C72" s="52" t="s">
        <v>99</v>
      </c>
      <c r="D72" s="52" t="s">
        <v>191</v>
      </c>
      <c r="E72" s="45">
        <v>1</v>
      </c>
      <c r="F72" s="46" t="s">
        <v>390</v>
      </c>
      <c r="G72" s="47" t="s">
        <v>391</v>
      </c>
      <c r="H72" s="47" t="s">
        <v>391</v>
      </c>
      <c r="I72" s="48" t="s">
        <v>392</v>
      </c>
      <c r="J72" s="49" t="s">
        <v>506</v>
      </c>
      <c r="K72" s="49" t="s">
        <v>1169</v>
      </c>
      <c r="L72" s="49" t="s">
        <v>228</v>
      </c>
      <c r="M72" s="49" t="s">
        <v>229</v>
      </c>
      <c r="N72" s="49" t="s">
        <v>230</v>
      </c>
      <c r="O72" s="50">
        <v>1946155.03</v>
      </c>
      <c r="P72" s="50">
        <v>0</v>
      </c>
      <c r="Q72" s="50">
        <v>132986.38</v>
      </c>
      <c r="R72" s="50">
        <v>29255</v>
      </c>
      <c r="S72" s="51" t="s">
        <v>1645</v>
      </c>
      <c r="T72" s="50">
        <v>2049886.41</v>
      </c>
      <c r="U72" s="49" t="s">
        <v>231</v>
      </c>
      <c r="V72" s="47" t="s">
        <v>1427</v>
      </c>
      <c r="W72" s="9">
        <f t="shared" si="1"/>
        <v>1225</v>
      </c>
    </row>
    <row r="73" spans="1:23" s="10" customFormat="1" ht="202.5" customHeight="1">
      <c r="A73" s="8">
        <v>6</v>
      </c>
      <c r="B73" s="52" t="s">
        <v>101</v>
      </c>
      <c r="C73" s="52" t="s">
        <v>99</v>
      </c>
      <c r="D73" s="52" t="s">
        <v>191</v>
      </c>
      <c r="E73" s="45">
        <v>1</v>
      </c>
      <c r="F73" s="46" t="s">
        <v>217</v>
      </c>
      <c r="G73" s="47" t="s">
        <v>678</v>
      </c>
      <c r="H73" s="47" t="s">
        <v>678</v>
      </c>
      <c r="I73" s="48" t="s">
        <v>837</v>
      </c>
      <c r="J73" s="49" t="s">
        <v>838</v>
      </c>
      <c r="K73" s="49" t="s">
        <v>794</v>
      </c>
      <c r="L73" s="49" t="s">
        <v>228</v>
      </c>
      <c r="M73" s="49" t="s">
        <v>229</v>
      </c>
      <c r="N73" s="49" t="s">
        <v>657</v>
      </c>
      <c r="O73" s="50">
        <v>12646818135.62</v>
      </c>
      <c r="P73" s="50">
        <v>3081829593.27</v>
      </c>
      <c r="Q73" s="50">
        <v>816553639.07</v>
      </c>
      <c r="R73" s="50">
        <v>2197452351.08</v>
      </c>
      <c r="S73" s="51" t="s">
        <v>1654</v>
      </c>
      <c r="T73" s="50">
        <v>14347749016.88</v>
      </c>
      <c r="U73" s="49" t="s">
        <v>665</v>
      </c>
      <c r="V73" s="47" t="s">
        <v>978</v>
      </c>
      <c r="W73" s="9">
        <f t="shared" si="1"/>
        <v>582</v>
      </c>
    </row>
    <row r="74" spans="1:23" s="10" customFormat="1" ht="202.5" customHeight="1">
      <c r="A74" s="8">
        <v>6</v>
      </c>
      <c r="B74" s="52" t="s">
        <v>101</v>
      </c>
      <c r="C74" s="52" t="s">
        <v>99</v>
      </c>
      <c r="D74" s="52" t="s">
        <v>191</v>
      </c>
      <c r="E74" s="45">
        <v>1</v>
      </c>
      <c r="F74" s="46" t="s">
        <v>217</v>
      </c>
      <c r="G74" s="47" t="s">
        <v>678</v>
      </c>
      <c r="H74" s="47" t="s">
        <v>678</v>
      </c>
      <c r="I74" s="48" t="s">
        <v>839</v>
      </c>
      <c r="J74" s="49" t="s">
        <v>840</v>
      </c>
      <c r="K74" s="49" t="s">
        <v>795</v>
      </c>
      <c r="L74" s="49" t="s">
        <v>228</v>
      </c>
      <c r="M74" s="49" t="s">
        <v>229</v>
      </c>
      <c r="N74" s="49" t="s">
        <v>230</v>
      </c>
      <c r="O74" s="50">
        <v>7741203.2</v>
      </c>
      <c r="P74" s="50">
        <v>0</v>
      </c>
      <c r="Q74" s="50">
        <v>0</v>
      </c>
      <c r="R74" s="50">
        <v>0</v>
      </c>
      <c r="S74" s="51" t="s">
        <v>1647</v>
      </c>
      <c r="T74" s="50">
        <v>7741203.2</v>
      </c>
      <c r="U74" s="49" t="s">
        <v>665</v>
      </c>
      <c r="V74" s="47" t="s">
        <v>1428</v>
      </c>
      <c r="W74" s="9">
        <f t="shared" si="1"/>
        <v>721</v>
      </c>
    </row>
    <row r="75" spans="1:23" s="10" customFormat="1" ht="151.5" customHeight="1">
      <c r="A75" s="8">
        <v>6</v>
      </c>
      <c r="B75" s="52" t="s">
        <v>101</v>
      </c>
      <c r="C75" s="52" t="s">
        <v>99</v>
      </c>
      <c r="D75" s="52" t="s">
        <v>191</v>
      </c>
      <c r="E75" s="45">
        <v>1</v>
      </c>
      <c r="F75" s="46" t="s">
        <v>217</v>
      </c>
      <c r="G75" s="47" t="s">
        <v>678</v>
      </c>
      <c r="H75" s="47" t="s">
        <v>678</v>
      </c>
      <c r="I75" s="48" t="s">
        <v>158</v>
      </c>
      <c r="J75" s="49" t="s">
        <v>19</v>
      </c>
      <c r="K75" s="49" t="s">
        <v>159</v>
      </c>
      <c r="L75" s="49" t="s">
        <v>228</v>
      </c>
      <c r="M75" s="49" t="s">
        <v>229</v>
      </c>
      <c r="N75" s="49" t="s">
        <v>341</v>
      </c>
      <c r="O75" s="50">
        <v>13405199009.19</v>
      </c>
      <c r="P75" s="50">
        <v>801079030</v>
      </c>
      <c r="Q75" s="50">
        <v>1466835778.31</v>
      </c>
      <c r="R75" s="50">
        <v>1454768972.82</v>
      </c>
      <c r="S75" s="51" t="s">
        <v>1651</v>
      </c>
      <c r="T75" s="50">
        <v>14218344844.68</v>
      </c>
      <c r="U75" s="49" t="s">
        <v>665</v>
      </c>
      <c r="V75" s="47" t="s">
        <v>1429</v>
      </c>
      <c r="W75" s="9">
        <f t="shared" si="1"/>
        <v>742</v>
      </c>
    </row>
    <row r="76" spans="1:23" s="10" customFormat="1" ht="202.5" customHeight="1">
      <c r="A76" s="8">
        <v>6</v>
      </c>
      <c r="B76" s="52" t="s">
        <v>101</v>
      </c>
      <c r="C76" s="52" t="s">
        <v>99</v>
      </c>
      <c r="D76" s="52" t="s">
        <v>191</v>
      </c>
      <c r="E76" s="45">
        <v>1</v>
      </c>
      <c r="F76" s="46" t="s">
        <v>217</v>
      </c>
      <c r="G76" s="47" t="s">
        <v>678</v>
      </c>
      <c r="H76" s="47" t="s">
        <v>678</v>
      </c>
      <c r="I76" s="48" t="s">
        <v>848</v>
      </c>
      <c r="J76" s="49" t="s">
        <v>1060</v>
      </c>
      <c r="K76" s="49" t="s">
        <v>1061</v>
      </c>
      <c r="L76" s="49" t="s">
        <v>228</v>
      </c>
      <c r="M76" s="49" t="s">
        <v>229</v>
      </c>
      <c r="N76" s="49" t="s">
        <v>657</v>
      </c>
      <c r="O76" s="50">
        <v>19045800889.62</v>
      </c>
      <c r="P76" s="50">
        <v>2373692754.62</v>
      </c>
      <c r="Q76" s="50">
        <v>877983227.78</v>
      </c>
      <c r="R76" s="50">
        <v>6901301000.65</v>
      </c>
      <c r="S76" s="51" t="s">
        <v>1655</v>
      </c>
      <c r="T76" s="50">
        <v>15396175871.37</v>
      </c>
      <c r="U76" s="49" t="s">
        <v>665</v>
      </c>
      <c r="V76" s="47" t="s">
        <v>979</v>
      </c>
      <c r="W76" s="9">
        <f t="shared" si="1"/>
        <v>1336</v>
      </c>
    </row>
    <row r="77" spans="1:23" s="10" customFormat="1" ht="157.5" customHeight="1">
      <c r="A77" s="8">
        <v>6</v>
      </c>
      <c r="B77" s="52" t="s">
        <v>101</v>
      </c>
      <c r="C77" s="52" t="s">
        <v>99</v>
      </c>
      <c r="D77" s="52" t="s">
        <v>191</v>
      </c>
      <c r="E77" s="45">
        <v>1</v>
      </c>
      <c r="F77" s="46" t="s">
        <v>217</v>
      </c>
      <c r="G77" s="47" t="s">
        <v>678</v>
      </c>
      <c r="H77" s="47" t="s">
        <v>678</v>
      </c>
      <c r="I77" s="48" t="s">
        <v>849</v>
      </c>
      <c r="J77" s="49" t="s">
        <v>961</v>
      </c>
      <c r="K77" s="49" t="s">
        <v>962</v>
      </c>
      <c r="L77" s="49" t="s">
        <v>228</v>
      </c>
      <c r="M77" s="49" t="s">
        <v>229</v>
      </c>
      <c r="N77" s="49" t="s">
        <v>230</v>
      </c>
      <c r="O77" s="50">
        <v>3141202031.46</v>
      </c>
      <c r="P77" s="50">
        <v>302696983.33</v>
      </c>
      <c r="Q77" s="50">
        <v>97195092.67</v>
      </c>
      <c r="R77" s="50">
        <v>102701756.71</v>
      </c>
      <c r="S77" s="51" t="s">
        <v>1646</v>
      </c>
      <c r="T77" s="50">
        <v>3438392350.75</v>
      </c>
      <c r="U77" s="49" t="s">
        <v>231</v>
      </c>
      <c r="V77" s="47" t="s">
        <v>980</v>
      </c>
      <c r="W77" s="9">
        <f t="shared" si="1"/>
        <v>1346</v>
      </c>
    </row>
    <row r="78" spans="1:23" s="10" customFormat="1" ht="151.5" customHeight="1">
      <c r="A78" s="8">
        <v>6</v>
      </c>
      <c r="B78" s="52" t="s">
        <v>101</v>
      </c>
      <c r="C78" s="52" t="s">
        <v>99</v>
      </c>
      <c r="D78" s="52" t="s">
        <v>191</v>
      </c>
      <c r="E78" s="45">
        <v>1</v>
      </c>
      <c r="F78" s="46" t="s">
        <v>217</v>
      </c>
      <c r="G78" s="47" t="s">
        <v>678</v>
      </c>
      <c r="H78" s="47" t="s">
        <v>678</v>
      </c>
      <c r="I78" s="48" t="s">
        <v>850</v>
      </c>
      <c r="J78" s="49" t="s">
        <v>1221</v>
      </c>
      <c r="K78" s="49" t="s">
        <v>111</v>
      </c>
      <c r="L78" s="49" t="s">
        <v>228</v>
      </c>
      <c r="M78" s="49" t="s">
        <v>229</v>
      </c>
      <c r="N78" s="49" t="s">
        <v>230</v>
      </c>
      <c r="O78" s="50">
        <v>19581733.95</v>
      </c>
      <c r="P78" s="50">
        <v>1547011.67</v>
      </c>
      <c r="Q78" s="50">
        <v>1162159.48</v>
      </c>
      <c r="R78" s="50">
        <v>6704107.59</v>
      </c>
      <c r="S78" s="51" t="s">
        <v>1648</v>
      </c>
      <c r="T78" s="50">
        <v>15586797.51</v>
      </c>
      <c r="U78" s="49" t="s">
        <v>665</v>
      </c>
      <c r="V78" s="47" t="s">
        <v>1430</v>
      </c>
      <c r="W78" s="9">
        <f t="shared" si="1"/>
        <v>1397</v>
      </c>
    </row>
    <row r="79" spans="1:23" s="10" customFormat="1" ht="202.5" customHeight="1">
      <c r="A79" s="8">
        <v>6</v>
      </c>
      <c r="B79" s="52" t="s">
        <v>101</v>
      </c>
      <c r="C79" s="52" t="s">
        <v>99</v>
      </c>
      <c r="D79" s="52" t="s">
        <v>191</v>
      </c>
      <c r="E79" s="45">
        <v>1</v>
      </c>
      <c r="F79" s="46" t="s">
        <v>217</v>
      </c>
      <c r="G79" s="47" t="s">
        <v>678</v>
      </c>
      <c r="H79" s="47" t="s">
        <v>678</v>
      </c>
      <c r="I79" s="48" t="s">
        <v>477</v>
      </c>
      <c r="J79" s="49" t="s">
        <v>186</v>
      </c>
      <c r="K79" s="49" t="s">
        <v>112</v>
      </c>
      <c r="L79" s="49" t="s">
        <v>228</v>
      </c>
      <c r="M79" s="49" t="s">
        <v>229</v>
      </c>
      <c r="N79" s="49" t="s">
        <v>341</v>
      </c>
      <c r="O79" s="50">
        <v>313341533.89</v>
      </c>
      <c r="P79" s="50">
        <v>14807371.54</v>
      </c>
      <c r="Q79" s="50">
        <v>32275927.52</v>
      </c>
      <c r="R79" s="50">
        <v>25385613.54</v>
      </c>
      <c r="S79" s="51" t="s">
        <v>1652</v>
      </c>
      <c r="T79" s="50">
        <v>335039219.41</v>
      </c>
      <c r="U79" s="49" t="s">
        <v>665</v>
      </c>
      <c r="V79" s="47" t="s">
        <v>1431</v>
      </c>
      <c r="W79" s="9">
        <f t="shared" si="1"/>
        <v>1462</v>
      </c>
    </row>
    <row r="80" spans="1:23" s="10" customFormat="1" ht="202.5" customHeight="1">
      <c r="A80" s="8">
        <v>6</v>
      </c>
      <c r="B80" s="52" t="s">
        <v>101</v>
      </c>
      <c r="C80" s="52" t="s">
        <v>99</v>
      </c>
      <c r="D80" s="52" t="s">
        <v>191</v>
      </c>
      <c r="E80" s="45">
        <v>1</v>
      </c>
      <c r="F80" s="46" t="s">
        <v>217</v>
      </c>
      <c r="G80" s="47" t="s">
        <v>678</v>
      </c>
      <c r="H80" s="47" t="s">
        <v>678</v>
      </c>
      <c r="I80" s="48" t="s">
        <v>203</v>
      </c>
      <c r="J80" s="49" t="s">
        <v>204</v>
      </c>
      <c r="K80" s="49" t="s">
        <v>205</v>
      </c>
      <c r="L80" s="49" t="s">
        <v>228</v>
      </c>
      <c r="M80" s="49" t="s">
        <v>229</v>
      </c>
      <c r="N80" s="49" t="s">
        <v>777</v>
      </c>
      <c r="O80" s="50">
        <v>3035809000.5</v>
      </c>
      <c r="P80" s="50">
        <v>159452757.7</v>
      </c>
      <c r="Q80" s="50">
        <v>237742836.62</v>
      </c>
      <c r="R80" s="50">
        <v>272508338.83</v>
      </c>
      <c r="S80" s="51" t="s">
        <v>1653</v>
      </c>
      <c r="T80" s="50">
        <v>3160496255.99</v>
      </c>
      <c r="U80" s="49" t="s">
        <v>665</v>
      </c>
      <c r="V80" s="47" t="s">
        <v>1432</v>
      </c>
      <c r="W80" s="9">
        <f t="shared" si="1"/>
        <v>1508</v>
      </c>
    </row>
    <row r="81" spans="1:23" s="10" customFormat="1" ht="202.5" customHeight="1">
      <c r="A81" s="8">
        <v>6</v>
      </c>
      <c r="B81" s="52" t="s">
        <v>101</v>
      </c>
      <c r="C81" s="52" t="s">
        <v>99</v>
      </c>
      <c r="D81" s="52" t="s">
        <v>191</v>
      </c>
      <c r="E81" s="45">
        <v>1</v>
      </c>
      <c r="F81" s="46" t="s">
        <v>217</v>
      </c>
      <c r="G81" s="47" t="s">
        <v>678</v>
      </c>
      <c r="H81" s="47" t="s">
        <v>678</v>
      </c>
      <c r="I81" s="48" t="s">
        <v>798</v>
      </c>
      <c r="J81" s="49" t="s">
        <v>1391</v>
      </c>
      <c r="K81" s="49" t="s">
        <v>1392</v>
      </c>
      <c r="L81" s="49" t="s">
        <v>228</v>
      </c>
      <c r="M81" s="49" t="s">
        <v>229</v>
      </c>
      <c r="N81" s="49" t="s">
        <v>230</v>
      </c>
      <c r="O81" s="50">
        <v>209128907.22</v>
      </c>
      <c r="P81" s="50">
        <v>149282190.31</v>
      </c>
      <c r="Q81" s="50">
        <v>12827742.85</v>
      </c>
      <c r="R81" s="50">
        <v>102084057.06</v>
      </c>
      <c r="S81" s="51" t="s">
        <v>1649</v>
      </c>
      <c r="T81" s="50">
        <v>269154783.32</v>
      </c>
      <c r="U81" s="49" t="s">
        <v>665</v>
      </c>
      <c r="V81" s="47" t="s">
        <v>1172</v>
      </c>
      <c r="W81" s="9">
        <f t="shared" si="1"/>
        <v>1516</v>
      </c>
    </row>
    <row r="82" spans="1:23" s="10" customFormat="1" ht="202.5" customHeight="1">
      <c r="A82" s="8">
        <v>6</v>
      </c>
      <c r="B82" s="52" t="s">
        <v>101</v>
      </c>
      <c r="C82" s="52" t="s">
        <v>99</v>
      </c>
      <c r="D82" s="52" t="s">
        <v>191</v>
      </c>
      <c r="E82" s="45">
        <v>1</v>
      </c>
      <c r="F82" s="46" t="s">
        <v>217</v>
      </c>
      <c r="G82" s="47" t="s">
        <v>678</v>
      </c>
      <c r="H82" s="47" t="s">
        <v>678</v>
      </c>
      <c r="I82" s="48" t="s">
        <v>1154</v>
      </c>
      <c r="J82" s="49" t="s">
        <v>1155</v>
      </c>
      <c r="K82" s="49" t="s">
        <v>1156</v>
      </c>
      <c r="L82" s="49" t="s">
        <v>228</v>
      </c>
      <c r="M82" s="49" t="s">
        <v>229</v>
      </c>
      <c r="N82" s="49" t="s">
        <v>230</v>
      </c>
      <c r="O82" s="50">
        <v>6846630.76</v>
      </c>
      <c r="P82" s="50">
        <v>8688258.24</v>
      </c>
      <c r="Q82" s="50">
        <v>321939.76</v>
      </c>
      <c r="R82" s="50">
        <v>4276058.68</v>
      </c>
      <c r="S82" s="51" t="s">
        <v>1650</v>
      </c>
      <c r="T82" s="50">
        <v>11580770.08</v>
      </c>
      <c r="U82" s="49" t="s">
        <v>665</v>
      </c>
      <c r="V82" s="47" t="s">
        <v>1295</v>
      </c>
      <c r="W82" s="9">
        <f t="shared" si="1"/>
        <v>1572</v>
      </c>
    </row>
    <row r="83" spans="1:23" s="10" customFormat="1" ht="202.5" customHeight="1">
      <c r="A83" s="8">
        <v>6</v>
      </c>
      <c r="B83" s="52" t="s">
        <v>101</v>
      </c>
      <c r="C83" s="52" t="s">
        <v>99</v>
      </c>
      <c r="D83" s="52" t="s">
        <v>191</v>
      </c>
      <c r="E83" s="45">
        <v>1</v>
      </c>
      <c r="F83" s="46" t="s">
        <v>852</v>
      </c>
      <c r="G83" s="47" t="s">
        <v>853</v>
      </c>
      <c r="H83" s="47" t="s">
        <v>853</v>
      </c>
      <c r="I83" s="48" t="s">
        <v>854</v>
      </c>
      <c r="J83" s="49" t="s">
        <v>133</v>
      </c>
      <c r="K83" s="49" t="s">
        <v>873</v>
      </c>
      <c r="L83" s="49" t="s">
        <v>228</v>
      </c>
      <c r="M83" s="49" t="s">
        <v>647</v>
      </c>
      <c r="N83" s="49" t="s">
        <v>341</v>
      </c>
      <c r="O83" s="50">
        <v>876912706.3</v>
      </c>
      <c r="P83" s="50">
        <v>6062273.6</v>
      </c>
      <c r="Q83" s="50">
        <v>55625586.25</v>
      </c>
      <c r="R83" s="50">
        <v>65453785.55</v>
      </c>
      <c r="S83" s="51" t="s">
        <v>1656</v>
      </c>
      <c r="T83" s="50">
        <v>873146780.6</v>
      </c>
      <c r="U83" s="49" t="s">
        <v>231</v>
      </c>
      <c r="V83" s="47" t="s">
        <v>1433</v>
      </c>
      <c r="W83" s="9">
        <f t="shared" si="1"/>
        <v>1320</v>
      </c>
    </row>
    <row r="84" spans="1:23" s="10" customFormat="1" ht="157.5" customHeight="1">
      <c r="A84" s="8">
        <v>6</v>
      </c>
      <c r="B84" s="52" t="s">
        <v>101</v>
      </c>
      <c r="C84" s="52" t="s">
        <v>99</v>
      </c>
      <c r="D84" s="52" t="s">
        <v>191</v>
      </c>
      <c r="E84" s="45">
        <v>1</v>
      </c>
      <c r="F84" s="46" t="s">
        <v>852</v>
      </c>
      <c r="G84" s="47" t="s">
        <v>853</v>
      </c>
      <c r="H84" s="47" t="s">
        <v>853</v>
      </c>
      <c r="I84" s="48" t="s">
        <v>855</v>
      </c>
      <c r="J84" s="49" t="s">
        <v>189</v>
      </c>
      <c r="K84" s="49" t="s">
        <v>874</v>
      </c>
      <c r="L84" s="49" t="s">
        <v>228</v>
      </c>
      <c r="M84" s="49" t="s">
        <v>647</v>
      </c>
      <c r="N84" s="49" t="s">
        <v>777</v>
      </c>
      <c r="O84" s="50">
        <v>3051748.32</v>
      </c>
      <c r="P84" s="50">
        <v>3166991</v>
      </c>
      <c r="Q84" s="50">
        <v>165328.94</v>
      </c>
      <c r="R84" s="50">
        <v>2067334.01</v>
      </c>
      <c r="S84" s="51" t="s">
        <v>1657</v>
      </c>
      <c r="T84" s="50">
        <v>4316734.25</v>
      </c>
      <c r="U84" s="49" t="s">
        <v>231</v>
      </c>
      <c r="V84" s="47" t="s">
        <v>1434</v>
      </c>
      <c r="W84" s="9">
        <f t="shared" si="1"/>
        <v>1321</v>
      </c>
    </row>
    <row r="85" spans="1:23" s="10" customFormat="1" ht="217.5" customHeight="1">
      <c r="A85" s="8">
        <v>6</v>
      </c>
      <c r="B85" s="52" t="s">
        <v>101</v>
      </c>
      <c r="C85" s="52" t="s">
        <v>99</v>
      </c>
      <c r="D85" s="52" t="s">
        <v>191</v>
      </c>
      <c r="E85" s="45">
        <v>1</v>
      </c>
      <c r="F85" s="46" t="s">
        <v>401</v>
      </c>
      <c r="G85" s="47" t="s">
        <v>402</v>
      </c>
      <c r="H85" s="47" t="s">
        <v>402</v>
      </c>
      <c r="I85" s="48" t="s">
        <v>581</v>
      </c>
      <c r="J85" s="49" t="s">
        <v>14</v>
      </c>
      <c r="K85" s="49" t="s">
        <v>484</v>
      </c>
      <c r="L85" s="49" t="s">
        <v>228</v>
      </c>
      <c r="M85" s="49" t="s">
        <v>229</v>
      </c>
      <c r="N85" s="49" t="s">
        <v>230</v>
      </c>
      <c r="O85" s="50">
        <v>636817402.73</v>
      </c>
      <c r="P85" s="50">
        <v>590315.02</v>
      </c>
      <c r="Q85" s="50">
        <v>42814252.83</v>
      </c>
      <c r="R85" s="50">
        <v>200437263.94</v>
      </c>
      <c r="S85" s="51" t="s">
        <v>1658</v>
      </c>
      <c r="T85" s="50">
        <v>479784706.64</v>
      </c>
      <c r="U85" s="49" t="s">
        <v>231</v>
      </c>
      <c r="V85" s="47" t="s">
        <v>1435</v>
      </c>
      <c r="W85" s="9">
        <f t="shared" si="1"/>
        <v>1129</v>
      </c>
    </row>
    <row r="86" spans="1:23" s="10" customFormat="1" ht="202.5" customHeight="1">
      <c r="A86" s="8">
        <v>6</v>
      </c>
      <c r="B86" s="52" t="s">
        <v>101</v>
      </c>
      <c r="C86" s="52" t="s">
        <v>99</v>
      </c>
      <c r="D86" s="52" t="s">
        <v>191</v>
      </c>
      <c r="E86" s="45">
        <v>1</v>
      </c>
      <c r="F86" s="46" t="s">
        <v>401</v>
      </c>
      <c r="G86" s="47" t="s">
        <v>402</v>
      </c>
      <c r="H86" s="47" t="s">
        <v>402</v>
      </c>
      <c r="I86" s="48" t="s">
        <v>582</v>
      </c>
      <c r="J86" s="49" t="s">
        <v>583</v>
      </c>
      <c r="K86" s="49" t="s">
        <v>485</v>
      </c>
      <c r="L86" s="49" t="s">
        <v>228</v>
      </c>
      <c r="M86" s="49" t="s">
        <v>229</v>
      </c>
      <c r="N86" s="49" t="s">
        <v>341</v>
      </c>
      <c r="O86" s="50">
        <v>14117348240.91</v>
      </c>
      <c r="P86" s="50">
        <v>2517491294.23</v>
      </c>
      <c r="Q86" s="50">
        <v>666030935.78</v>
      </c>
      <c r="R86" s="50">
        <v>4597819407.63</v>
      </c>
      <c r="S86" s="51" t="s">
        <v>1662</v>
      </c>
      <c r="T86" s="50">
        <v>12703051063.29</v>
      </c>
      <c r="U86" s="49" t="s">
        <v>665</v>
      </c>
      <c r="V86" s="47" t="s">
        <v>1436</v>
      </c>
      <c r="W86" s="9">
        <f t="shared" si="1"/>
        <v>1339</v>
      </c>
    </row>
    <row r="87" spans="1:23" s="10" customFormat="1" ht="155.25" customHeight="1">
      <c r="A87" s="8">
        <v>6</v>
      </c>
      <c r="B87" s="52" t="s">
        <v>101</v>
      </c>
      <c r="C87" s="52" t="s">
        <v>99</v>
      </c>
      <c r="D87" s="52" t="s">
        <v>191</v>
      </c>
      <c r="E87" s="45">
        <v>1</v>
      </c>
      <c r="F87" s="46" t="s">
        <v>401</v>
      </c>
      <c r="G87" s="47" t="s">
        <v>402</v>
      </c>
      <c r="H87" s="47" t="s">
        <v>402</v>
      </c>
      <c r="I87" s="48" t="s">
        <v>584</v>
      </c>
      <c r="J87" s="49" t="s">
        <v>81</v>
      </c>
      <c r="K87" s="49" t="s">
        <v>358</v>
      </c>
      <c r="L87" s="49" t="s">
        <v>690</v>
      </c>
      <c r="M87" s="49" t="s">
        <v>841</v>
      </c>
      <c r="N87" s="49" t="s">
        <v>341</v>
      </c>
      <c r="O87" s="50">
        <v>56368809.66</v>
      </c>
      <c r="P87" s="50">
        <v>4068036.79</v>
      </c>
      <c r="Q87" s="50">
        <v>2105378.53</v>
      </c>
      <c r="R87" s="50">
        <v>3372022.49</v>
      </c>
      <c r="S87" s="51" t="s">
        <v>1659</v>
      </c>
      <c r="T87" s="50">
        <v>59170202.49</v>
      </c>
      <c r="U87" s="49" t="s">
        <v>231</v>
      </c>
      <c r="V87" s="47" t="s">
        <v>1139</v>
      </c>
      <c r="W87" s="9">
        <f t="shared" si="1"/>
        <v>1446</v>
      </c>
    </row>
    <row r="88" spans="1:23" s="10" customFormat="1" ht="140.25" customHeight="1">
      <c r="A88" s="8">
        <v>6</v>
      </c>
      <c r="B88" s="52" t="s">
        <v>101</v>
      </c>
      <c r="C88" s="52" t="s">
        <v>99</v>
      </c>
      <c r="D88" s="52" t="s">
        <v>191</v>
      </c>
      <c r="E88" s="45">
        <v>1</v>
      </c>
      <c r="F88" s="46" t="s">
        <v>401</v>
      </c>
      <c r="G88" s="47" t="s">
        <v>402</v>
      </c>
      <c r="H88" s="47" t="s">
        <v>402</v>
      </c>
      <c r="I88" s="48" t="s">
        <v>585</v>
      </c>
      <c r="J88" s="49" t="s">
        <v>190</v>
      </c>
      <c r="K88" s="49" t="s">
        <v>359</v>
      </c>
      <c r="L88" s="49" t="s">
        <v>690</v>
      </c>
      <c r="M88" s="49" t="s">
        <v>841</v>
      </c>
      <c r="N88" s="49" t="s">
        <v>341</v>
      </c>
      <c r="O88" s="50">
        <v>41270148.18</v>
      </c>
      <c r="P88" s="50">
        <v>20400992.58</v>
      </c>
      <c r="Q88" s="50">
        <v>3529088.48</v>
      </c>
      <c r="R88" s="50">
        <v>13888597.52</v>
      </c>
      <c r="S88" s="51" t="s">
        <v>1660</v>
      </c>
      <c r="T88" s="50">
        <v>51311631.72</v>
      </c>
      <c r="U88" s="49" t="s">
        <v>231</v>
      </c>
      <c r="V88" s="47" t="s">
        <v>1300</v>
      </c>
      <c r="W88" s="9">
        <f t="shared" si="1"/>
        <v>1449</v>
      </c>
    </row>
    <row r="89" spans="1:23" s="10" customFormat="1" ht="260.25" customHeight="1">
      <c r="A89" s="8">
        <v>6</v>
      </c>
      <c r="B89" s="52" t="s">
        <v>101</v>
      </c>
      <c r="C89" s="52" t="s">
        <v>99</v>
      </c>
      <c r="D89" s="52" t="s">
        <v>191</v>
      </c>
      <c r="E89" s="45">
        <v>1</v>
      </c>
      <c r="F89" s="46" t="s">
        <v>401</v>
      </c>
      <c r="G89" s="47" t="s">
        <v>402</v>
      </c>
      <c r="H89" s="47" t="s">
        <v>678</v>
      </c>
      <c r="I89" s="48" t="s">
        <v>586</v>
      </c>
      <c r="J89" s="49" t="s">
        <v>587</v>
      </c>
      <c r="K89" s="49" t="s">
        <v>486</v>
      </c>
      <c r="L89" s="49" t="s">
        <v>690</v>
      </c>
      <c r="M89" s="49" t="s">
        <v>360</v>
      </c>
      <c r="N89" s="49" t="s">
        <v>341</v>
      </c>
      <c r="O89" s="50">
        <v>143154281.6</v>
      </c>
      <c r="P89" s="50">
        <v>68730818.97</v>
      </c>
      <c r="Q89" s="50">
        <v>12985463.66</v>
      </c>
      <c r="R89" s="50">
        <v>52899465.18</v>
      </c>
      <c r="S89" s="51" t="s">
        <v>1661</v>
      </c>
      <c r="T89" s="50">
        <v>171971099.05</v>
      </c>
      <c r="U89" s="49" t="s">
        <v>231</v>
      </c>
      <c r="V89" s="47" t="s">
        <v>1342</v>
      </c>
      <c r="W89" s="9">
        <f t="shared" si="1"/>
        <v>1450</v>
      </c>
    </row>
    <row r="90" spans="1:23" s="23" customFormat="1" ht="13.5" outlineLevel="2">
      <c r="A90" s="21"/>
      <c r="B90" s="59" t="s">
        <v>273</v>
      </c>
      <c r="C90" s="60"/>
      <c r="D90" s="60"/>
      <c r="E90" s="40">
        <f>SUBTOTAL(9,E91:E91)</f>
        <v>1</v>
      </c>
      <c r="F90" s="41"/>
      <c r="G90" s="41"/>
      <c r="H90" s="41"/>
      <c r="I90" s="42"/>
      <c r="J90" s="41"/>
      <c r="K90" s="41"/>
      <c r="L90" s="41"/>
      <c r="M90" s="41"/>
      <c r="N90" s="41"/>
      <c r="O90" s="43"/>
      <c r="P90" s="43"/>
      <c r="Q90" s="43"/>
      <c r="R90" s="43"/>
      <c r="S90" s="41"/>
      <c r="T90" s="43"/>
      <c r="U90" s="41"/>
      <c r="V90" s="44"/>
      <c r="W90" s="22"/>
    </row>
    <row r="91" spans="1:23" s="10" customFormat="1" ht="202.5" customHeight="1">
      <c r="A91" s="8">
        <v>6</v>
      </c>
      <c r="B91" s="52" t="s">
        <v>101</v>
      </c>
      <c r="C91" s="52" t="s">
        <v>99</v>
      </c>
      <c r="D91" s="52" t="s">
        <v>518</v>
      </c>
      <c r="E91" s="45">
        <v>1</v>
      </c>
      <c r="F91" s="46" t="s">
        <v>660</v>
      </c>
      <c r="G91" s="47" t="s">
        <v>50</v>
      </c>
      <c r="H91" s="47" t="s">
        <v>57</v>
      </c>
      <c r="I91" s="48" t="s">
        <v>51</v>
      </c>
      <c r="J91" s="49" t="s">
        <v>52</v>
      </c>
      <c r="K91" s="49" t="s">
        <v>8</v>
      </c>
      <c r="L91" s="49" t="s">
        <v>228</v>
      </c>
      <c r="M91" s="49" t="s">
        <v>664</v>
      </c>
      <c r="N91" s="49" t="s">
        <v>230</v>
      </c>
      <c r="O91" s="50">
        <v>0</v>
      </c>
      <c r="P91" s="50">
        <v>0</v>
      </c>
      <c r="Q91" s="50">
        <v>0</v>
      </c>
      <c r="R91" s="50">
        <v>0</v>
      </c>
      <c r="S91" s="51" t="s">
        <v>1663</v>
      </c>
      <c r="T91" s="50">
        <v>0</v>
      </c>
      <c r="U91" s="49" t="s">
        <v>231</v>
      </c>
      <c r="V91" s="47" t="s">
        <v>981</v>
      </c>
      <c r="W91" s="9">
        <f>IF(OR(LEFT(I91)="7",LEFT(I91,1)="8"),VALUE(RIGHT(I91,3)),VALUE(RIGHT(I91,4)))</f>
        <v>55</v>
      </c>
    </row>
    <row r="92" spans="1:23" s="23" customFormat="1" ht="13.5" outlineLevel="2">
      <c r="A92" s="21"/>
      <c r="B92" s="59" t="s">
        <v>275</v>
      </c>
      <c r="C92" s="60"/>
      <c r="D92" s="60"/>
      <c r="E92" s="40">
        <f>SUBTOTAL(9,E93:E104)</f>
        <v>11</v>
      </c>
      <c r="F92" s="41"/>
      <c r="G92" s="41"/>
      <c r="H92" s="41"/>
      <c r="I92" s="42"/>
      <c r="J92" s="41"/>
      <c r="K92" s="41"/>
      <c r="L92" s="41"/>
      <c r="M92" s="41"/>
      <c r="N92" s="41"/>
      <c r="O92" s="43"/>
      <c r="P92" s="43"/>
      <c r="Q92" s="43"/>
      <c r="R92" s="43"/>
      <c r="S92" s="41"/>
      <c r="T92" s="43"/>
      <c r="U92" s="41"/>
      <c r="V92" s="44"/>
      <c r="W92" s="22"/>
    </row>
    <row r="93" spans="1:23" s="10" customFormat="1" ht="166.5" customHeight="1">
      <c r="A93" s="8">
        <v>6</v>
      </c>
      <c r="B93" s="52" t="s">
        <v>101</v>
      </c>
      <c r="C93" s="52" t="s">
        <v>99</v>
      </c>
      <c r="D93" s="52" t="s">
        <v>778</v>
      </c>
      <c r="E93" s="45">
        <v>1</v>
      </c>
      <c r="F93" s="46">
        <v>715</v>
      </c>
      <c r="G93" s="47" t="s">
        <v>1087</v>
      </c>
      <c r="H93" s="47" t="s">
        <v>413</v>
      </c>
      <c r="I93" s="48">
        <v>20050671501393</v>
      </c>
      <c r="J93" s="49" t="s">
        <v>414</v>
      </c>
      <c r="K93" s="49" t="s">
        <v>857</v>
      </c>
      <c r="L93" s="49" t="s">
        <v>228</v>
      </c>
      <c r="M93" s="49" t="s">
        <v>229</v>
      </c>
      <c r="N93" s="49" t="s">
        <v>230</v>
      </c>
      <c r="O93" s="50">
        <v>307084.18</v>
      </c>
      <c r="P93" s="50">
        <v>3510645.15</v>
      </c>
      <c r="Q93" s="50">
        <v>0</v>
      </c>
      <c r="R93" s="50">
        <v>3793445</v>
      </c>
      <c r="S93" s="51" t="s">
        <v>1664</v>
      </c>
      <c r="T93" s="50">
        <v>24284.33</v>
      </c>
      <c r="U93" s="49" t="s">
        <v>231</v>
      </c>
      <c r="V93" s="47" t="s">
        <v>1437</v>
      </c>
      <c r="W93" s="9">
        <f aca="true" t="shared" si="2" ref="W93:W103">IF(OR(LEFT(I93)="7",LEFT(I93,1)="8"),VALUE(RIGHT(I93,3)),VALUE(RIGHT(I93,4)))</f>
        <v>1393</v>
      </c>
    </row>
    <row r="94" spans="1:23" s="10" customFormat="1" ht="202.5" customHeight="1">
      <c r="A94" s="8">
        <v>6</v>
      </c>
      <c r="B94" s="52" t="s">
        <v>101</v>
      </c>
      <c r="C94" s="52" t="s">
        <v>99</v>
      </c>
      <c r="D94" s="52" t="s">
        <v>778</v>
      </c>
      <c r="E94" s="45">
        <v>1</v>
      </c>
      <c r="F94" s="46" t="s">
        <v>660</v>
      </c>
      <c r="G94" s="47" t="s">
        <v>50</v>
      </c>
      <c r="H94" s="47" t="s">
        <v>784</v>
      </c>
      <c r="I94" s="48" t="s">
        <v>53</v>
      </c>
      <c r="J94" s="49" t="s">
        <v>54</v>
      </c>
      <c r="K94" s="49" t="s">
        <v>858</v>
      </c>
      <c r="L94" s="49" t="s">
        <v>228</v>
      </c>
      <c r="M94" s="49" t="s">
        <v>664</v>
      </c>
      <c r="N94" s="49" t="s">
        <v>230</v>
      </c>
      <c r="O94" s="50">
        <v>237255.42</v>
      </c>
      <c r="P94" s="50">
        <v>0</v>
      </c>
      <c r="Q94" s="50">
        <v>14451.13</v>
      </c>
      <c r="R94" s="50">
        <v>5448.05</v>
      </c>
      <c r="S94" s="51" t="s">
        <v>1665</v>
      </c>
      <c r="T94" s="50">
        <v>246258.5</v>
      </c>
      <c r="U94" s="49" t="s">
        <v>231</v>
      </c>
      <c r="V94" s="47" t="s">
        <v>1438</v>
      </c>
      <c r="W94" s="9">
        <f t="shared" si="2"/>
        <v>192</v>
      </c>
    </row>
    <row r="95" spans="1:23" s="10" customFormat="1" ht="202.5" customHeight="1">
      <c r="A95" s="8">
        <v>6</v>
      </c>
      <c r="B95" s="52" t="s">
        <v>101</v>
      </c>
      <c r="C95" s="52" t="s">
        <v>99</v>
      </c>
      <c r="D95" s="52" t="s">
        <v>778</v>
      </c>
      <c r="E95" s="45">
        <v>1</v>
      </c>
      <c r="F95" s="46" t="s">
        <v>134</v>
      </c>
      <c r="G95" s="47" t="s">
        <v>135</v>
      </c>
      <c r="H95" s="47" t="s">
        <v>136</v>
      </c>
      <c r="I95" s="48" t="s">
        <v>137</v>
      </c>
      <c r="J95" s="49" t="s">
        <v>138</v>
      </c>
      <c r="K95" s="49" t="s">
        <v>859</v>
      </c>
      <c r="L95" s="49" t="s">
        <v>690</v>
      </c>
      <c r="M95" s="49" t="s">
        <v>789</v>
      </c>
      <c r="N95" s="49" t="s">
        <v>230</v>
      </c>
      <c r="O95" s="50">
        <v>64229359.36</v>
      </c>
      <c r="P95" s="50">
        <v>115381788</v>
      </c>
      <c r="Q95" s="50">
        <v>17069.4</v>
      </c>
      <c r="R95" s="50">
        <v>115285076.81</v>
      </c>
      <c r="S95" s="51" t="s">
        <v>1669</v>
      </c>
      <c r="T95" s="50">
        <v>653046249</v>
      </c>
      <c r="U95" s="49" t="s">
        <v>665</v>
      </c>
      <c r="V95" s="47" t="s">
        <v>1442</v>
      </c>
      <c r="W95" s="9">
        <f t="shared" si="2"/>
        <v>1473</v>
      </c>
    </row>
    <row r="96" spans="1:23" s="10" customFormat="1" ht="202.5" customHeight="1">
      <c r="A96" s="8">
        <v>6</v>
      </c>
      <c r="B96" s="52" t="s">
        <v>101</v>
      </c>
      <c r="C96" s="52" t="s">
        <v>99</v>
      </c>
      <c r="D96" s="52" t="s">
        <v>778</v>
      </c>
      <c r="E96" s="45">
        <v>1</v>
      </c>
      <c r="F96" s="46" t="s">
        <v>134</v>
      </c>
      <c r="G96" s="47" t="s">
        <v>135</v>
      </c>
      <c r="H96" s="47" t="s">
        <v>916</v>
      </c>
      <c r="I96" s="48" t="s">
        <v>917</v>
      </c>
      <c r="J96" s="49" t="s">
        <v>918</v>
      </c>
      <c r="K96" s="49" t="s">
        <v>919</v>
      </c>
      <c r="L96" s="49" t="s">
        <v>690</v>
      </c>
      <c r="M96" s="49" t="s">
        <v>920</v>
      </c>
      <c r="N96" s="49" t="s">
        <v>230</v>
      </c>
      <c r="O96" s="50">
        <v>17200.62</v>
      </c>
      <c r="P96" s="50">
        <v>0</v>
      </c>
      <c r="Q96" s="50">
        <v>0</v>
      </c>
      <c r="R96" s="50">
        <v>17200.62</v>
      </c>
      <c r="S96" s="51" t="s">
        <v>1670</v>
      </c>
      <c r="T96" s="50">
        <v>74604965</v>
      </c>
      <c r="U96" s="49" t="s">
        <v>665</v>
      </c>
      <c r="V96" s="47" t="s">
        <v>1443</v>
      </c>
      <c r="W96" s="9">
        <f t="shared" si="2"/>
        <v>1535</v>
      </c>
    </row>
    <row r="97" spans="1:23" s="10" customFormat="1" ht="147.75" customHeight="1">
      <c r="A97" s="8">
        <v>6</v>
      </c>
      <c r="B97" s="52" t="s">
        <v>101</v>
      </c>
      <c r="C97" s="52" t="s">
        <v>99</v>
      </c>
      <c r="D97" s="52" t="s">
        <v>778</v>
      </c>
      <c r="E97" s="45">
        <v>1</v>
      </c>
      <c r="F97" s="46" t="s">
        <v>134</v>
      </c>
      <c r="G97" s="47" t="s">
        <v>135</v>
      </c>
      <c r="H97" s="47" t="s">
        <v>963</v>
      </c>
      <c r="I97" s="48" t="s">
        <v>964</v>
      </c>
      <c r="J97" s="49" t="s">
        <v>965</v>
      </c>
      <c r="K97" s="49" t="s">
        <v>966</v>
      </c>
      <c r="L97" s="49" t="s">
        <v>690</v>
      </c>
      <c r="M97" s="49" t="s">
        <v>920</v>
      </c>
      <c r="N97" s="49" t="s">
        <v>230</v>
      </c>
      <c r="O97" s="50">
        <v>3550709.96</v>
      </c>
      <c r="P97" s="50">
        <v>6812989.73</v>
      </c>
      <c r="Q97" s="50">
        <v>299374.97</v>
      </c>
      <c r="R97" s="50">
        <v>5476129.49</v>
      </c>
      <c r="S97" s="51" t="s">
        <v>1671</v>
      </c>
      <c r="T97" s="50">
        <v>969577793</v>
      </c>
      <c r="U97" s="49" t="s">
        <v>665</v>
      </c>
      <c r="V97" s="47" t="s">
        <v>1444</v>
      </c>
      <c r="W97" s="9">
        <f t="shared" si="2"/>
        <v>1546</v>
      </c>
    </row>
    <row r="98" spans="1:23" s="10" customFormat="1" ht="202.5" customHeight="1">
      <c r="A98" s="8">
        <v>6</v>
      </c>
      <c r="B98" s="52" t="s">
        <v>101</v>
      </c>
      <c r="C98" s="52" t="s">
        <v>99</v>
      </c>
      <c r="D98" s="52" t="s">
        <v>778</v>
      </c>
      <c r="E98" s="45">
        <v>1</v>
      </c>
      <c r="F98" s="46" t="s">
        <v>134</v>
      </c>
      <c r="G98" s="47" t="s">
        <v>135</v>
      </c>
      <c r="H98" s="47" t="s">
        <v>1028</v>
      </c>
      <c r="I98" s="48" t="s">
        <v>1029</v>
      </c>
      <c r="J98" s="49" t="s">
        <v>1030</v>
      </c>
      <c r="K98" s="49" t="s">
        <v>1031</v>
      </c>
      <c r="L98" s="49" t="s">
        <v>690</v>
      </c>
      <c r="M98" s="49" t="s">
        <v>1032</v>
      </c>
      <c r="N98" s="49" t="s">
        <v>230</v>
      </c>
      <c r="O98" s="50">
        <v>262938.69</v>
      </c>
      <c r="P98" s="50">
        <v>292618.58</v>
      </c>
      <c r="Q98" s="50">
        <v>5226.77</v>
      </c>
      <c r="R98" s="50">
        <v>284408.98</v>
      </c>
      <c r="S98" s="51" t="s">
        <v>1666</v>
      </c>
      <c r="T98" s="50">
        <v>276375.06</v>
      </c>
      <c r="U98" s="49" t="s">
        <v>231</v>
      </c>
      <c r="V98" s="47" t="s">
        <v>1439</v>
      </c>
      <c r="W98" s="9">
        <f t="shared" si="2"/>
        <v>1552</v>
      </c>
    </row>
    <row r="99" spans="1:23" s="10" customFormat="1" ht="261" customHeight="1">
      <c r="A99" s="8">
        <v>6</v>
      </c>
      <c r="B99" s="52" t="s">
        <v>101</v>
      </c>
      <c r="C99" s="52" t="s">
        <v>99</v>
      </c>
      <c r="D99" s="52" t="s">
        <v>778</v>
      </c>
      <c r="E99" s="45">
        <v>1</v>
      </c>
      <c r="F99" s="46" t="s">
        <v>134</v>
      </c>
      <c r="G99" s="47" t="s">
        <v>135</v>
      </c>
      <c r="H99" s="47" t="s">
        <v>136</v>
      </c>
      <c r="I99" s="48" t="s">
        <v>1088</v>
      </c>
      <c r="J99" s="49" t="s">
        <v>1445</v>
      </c>
      <c r="K99" s="49" t="s">
        <v>1089</v>
      </c>
      <c r="L99" s="49" t="s">
        <v>690</v>
      </c>
      <c r="M99" s="49" t="s">
        <v>920</v>
      </c>
      <c r="N99" s="49" t="s">
        <v>230</v>
      </c>
      <c r="O99" s="50">
        <v>646392.05</v>
      </c>
      <c r="P99" s="50">
        <v>3981114.3</v>
      </c>
      <c r="Q99" s="50">
        <v>53620.43</v>
      </c>
      <c r="R99" s="50">
        <v>3988732.89</v>
      </c>
      <c r="S99" s="51" t="s">
        <v>1672</v>
      </c>
      <c r="T99" s="50">
        <v>722816419</v>
      </c>
      <c r="U99" s="49" t="s">
        <v>665</v>
      </c>
      <c r="V99" s="47" t="s">
        <v>1446</v>
      </c>
      <c r="W99" s="9">
        <f t="shared" si="2"/>
        <v>1562</v>
      </c>
    </row>
    <row r="100" spans="1:23" s="10" customFormat="1" ht="202.5" customHeight="1">
      <c r="A100" s="8">
        <v>6</v>
      </c>
      <c r="B100" s="52" t="s">
        <v>101</v>
      </c>
      <c r="C100" s="52" t="s">
        <v>99</v>
      </c>
      <c r="D100" s="52" t="s">
        <v>778</v>
      </c>
      <c r="E100" s="45">
        <v>1</v>
      </c>
      <c r="F100" s="46" t="s">
        <v>134</v>
      </c>
      <c r="G100" s="47" t="s">
        <v>135</v>
      </c>
      <c r="H100" s="47" t="s">
        <v>1126</v>
      </c>
      <c r="I100" s="48" t="s">
        <v>1127</v>
      </c>
      <c r="J100" s="49" t="s">
        <v>1128</v>
      </c>
      <c r="K100" s="49" t="s">
        <v>1129</v>
      </c>
      <c r="L100" s="49" t="s">
        <v>690</v>
      </c>
      <c r="M100" s="49" t="s">
        <v>920</v>
      </c>
      <c r="N100" s="49" t="s">
        <v>230</v>
      </c>
      <c r="O100" s="50">
        <v>1081570.21</v>
      </c>
      <c r="P100" s="50">
        <v>15100141.91</v>
      </c>
      <c r="Q100" s="50">
        <v>89900.57</v>
      </c>
      <c r="R100" s="50">
        <v>15842214.39</v>
      </c>
      <c r="S100" s="51" t="s">
        <v>1667</v>
      </c>
      <c r="T100" s="50">
        <v>429398.3</v>
      </c>
      <c r="U100" s="49" t="s">
        <v>231</v>
      </c>
      <c r="V100" s="47" t="s">
        <v>1440</v>
      </c>
      <c r="W100" s="9">
        <f t="shared" si="2"/>
        <v>1568</v>
      </c>
    </row>
    <row r="101" spans="1:23" s="10" customFormat="1" ht="202.5" customHeight="1">
      <c r="A101" s="8">
        <v>6</v>
      </c>
      <c r="B101" s="52" t="s">
        <v>101</v>
      </c>
      <c r="C101" s="52" t="s">
        <v>99</v>
      </c>
      <c r="D101" s="52" t="s">
        <v>778</v>
      </c>
      <c r="E101" s="45">
        <v>1</v>
      </c>
      <c r="F101" s="46" t="s">
        <v>134</v>
      </c>
      <c r="G101" s="47" t="s">
        <v>135</v>
      </c>
      <c r="H101" s="47" t="s">
        <v>1028</v>
      </c>
      <c r="I101" s="48" t="s">
        <v>1222</v>
      </c>
      <c r="J101" s="49" t="s">
        <v>1223</v>
      </c>
      <c r="K101" s="49" t="s">
        <v>1224</v>
      </c>
      <c r="L101" s="49" t="s">
        <v>690</v>
      </c>
      <c r="M101" s="49" t="s">
        <v>1225</v>
      </c>
      <c r="N101" s="49" t="s">
        <v>230</v>
      </c>
      <c r="O101" s="50">
        <v>143034685.99</v>
      </c>
      <c r="P101" s="50">
        <v>197149272.6</v>
      </c>
      <c r="Q101" s="50">
        <v>442797.24</v>
      </c>
      <c r="R101" s="50">
        <v>264348300.17</v>
      </c>
      <c r="S101" s="51" t="s">
        <v>1668</v>
      </c>
      <c r="T101" s="50">
        <v>76278455.66</v>
      </c>
      <c r="U101" s="49" t="s">
        <v>231</v>
      </c>
      <c r="V101" s="47" t="s">
        <v>1441</v>
      </c>
      <c r="W101" s="9">
        <f t="shared" si="2"/>
        <v>1585</v>
      </c>
    </row>
    <row r="102" spans="1:23" s="10" customFormat="1" ht="202.5" customHeight="1">
      <c r="A102" s="8">
        <v>6</v>
      </c>
      <c r="B102" s="52" t="s">
        <v>101</v>
      </c>
      <c r="C102" s="52" t="s">
        <v>99</v>
      </c>
      <c r="D102" s="52" t="s">
        <v>778</v>
      </c>
      <c r="E102" s="45">
        <v>1</v>
      </c>
      <c r="F102" s="46" t="s">
        <v>852</v>
      </c>
      <c r="G102" s="47" t="s">
        <v>853</v>
      </c>
      <c r="H102" s="47" t="s">
        <v>1103</v>
      </c>
      <c r="I102" s="48" t="s">
        <v>1104</v>
      </c>
      <c r="J102" s="49" t="s">
        <v>1105</v>
      </c>
      <c r="K102" s="49" t="s">
        <v>1106</v>
      </c>
      <c r="L102" s="49" t="s">
        <v>228</v>
      </c>
      <c r="M102" s="49" t="s">
        <v>647</v>
      </c>
      <c r="N102" s="49" t="s">
        <v>657</v>
      </c>
      <c r="O102" s="50">
        <v>1179987161</v>
      </c>
      <c r="P102" s="50">
        <v>186527523.68</v>
      </c>
      <c r="Q102" s="50">
        <v>83523941.63</v>
      </c>
      <c r="R102" s="50">
        <v>-11595371.49</v>
      </c>
      <c r="S102" s="51" t="s">
        <v>1673</v>
      </c>
      <c r="T102" s="50">
        <v>1461633997.8</v>
      </c>
      <c r="U102" s="49" t="s">
        <v>231</v>
      </c>
      <c r="V102" s="47" t="s">
        <v>1343</v>
      </c>
      <c r="W102" s="9">
        <f t="shared" si="2"/>
        <v>1565</v>
      </c>
    </row>
    <row r="103" spans="1:23" s="10" customFormat="1" ht="202.5" customHeight="1">
      <c r="A103" s="8">
        <v>6</v>
      </c>
      <c r="B103" s="52" t="s">
        <v>101</v>
      </c>
      <c r="C103" s="52" t="s">
        <v>99</v>
      </c>
      <c r="D103" s="52" t="s">
        <v>778</v>
      </c>
      <c r="E103" s="45">
        <v>1</v>
      </c>
      <c r="F103" s="46" t="s">
        <v>852</v>
      </c>
      <c r="G103" s="47" t="s">
        <v>853</v>
      </c>
      <c r="H103" s="47" t="s">
        <v>1107</v>
      </c>
      <c r="I103" s="48" t="s">
        <v>1108</v>
      </c>
      <c r="J103" s="49" t="s">
        <v>1109</v>
      </c>
      <c r="K103" s="49" t="s">
        <v>1110</v>
      </c>
      <c r="L103" s="49" t="s">
        <v>228</v>
      </c>
      <c r="M103" s="49" t="s">
        <v>647</v>
      </c>
      <c r="N103" s="49" t="s">
        <v>657</v>
      </c>
      <c r="O103" s="50">
        <v>421281772.71</v>
      </c>
      <c r="P103" s="50">
        <v>59043311.1</v>
      </c>
      <c r="Q103" s="50">
        <v>30226685.79</v>
      </c>
      <c r="R103" s="50">
        <v>19924616.15</v>
      </c>
      <c r="S103" s="51" t="s">
        <v>1674</v>
      </c>
      <c r="T103" s="50">
        <v>490627153.45</v>
      </c>
      <c r="U103" s="49" t="s">
        <v>231</v>
      </c>
      <c r="V103" s="47" t="s">
        <v>1447</v>
      </c>
      <c r="W103" s="9">
        <f t="shared" si="2"/>
        <v>1566</v>
      </c>
    </row>
    <row r="104" spans="1:23" s="20" customFormat="1" ht="13.5" outlineLevel="1">
      <c r="A104" s="18"/>
      <c r="B104" s="63" t="s">
        <v>274</v>
      </c>
      <c r="C104" s="64"/>
      <c r="D104" s="64"/>
      <c r="E104" s="35">
        <f>SUBTOTAL(9,E105:E114)</f>
        <v>8</v>
      </c>
      <c r="F104" s="36"/>
      <c r="G104" s="36"/>
      <c r="H104" s="36"/>
      <c r="I104" s="37"/>
      <c r="J104" s="36"/>
      <c r="K104" s="36"/>
      <c r="L104" s="36"/>
      <c r="M104" s="36"/>
      <c r="N104" s="36"/>
      <c r="O104" s="38"/>
      <c r="P104" s="38"/>
      <c r="Q104" s="38"/>
      <c r="R104" s="38"/>
      <c r="S104" s="36"/>
      <c r="T104" s="38"/>
      <c r="U104" s="36"/>
      <c r="V104" s="39"/>
      <c r="W104" s="19"/>
    </row>
    <row r="105" spans="1:23" s="23" customFormat="1" ht="13.5" outlineLevel="2">
      <c r="A105" s="21"/>
      <c r="B105" s="59" t="s">
        <v>272</v>
      </c>
      <c r="C105" s="60"/>
      <c r="D105" s="60"/>
      <c r="E105" s="40">
        <f>SUBTOTAL(9,E106:E112)</f>
        <v>7</v>
      </c>
      <c r="F105" s="41"/>
      <c r="G105" s="41"/>
      <c r="H105" s="41"/>
      <c r="I105" s="42"/>
      <c r="J105" s="41"/>
      <c r="K105" s="41"/>
      <c r="L105" s="41"/>
      <c r="M105" s="41"/>
      <c r="N105" s="41"/>
      <c r="O105" s="43"/>
      <c r="P105" s="43"/>
      <c r="Q105" s="43"/>
      <c r="R105" s="43"/>
      <c r="S105" s="41"/>
      <c r="T105" s="43"/>
      <c r="U105" s="41"/>
      <c r="V105" s="44"/>
      <c r="W105" s="22"/>
    </row>
    <row r="106" spans="1:23" s="10" customFormat="1" ht="246.75" customHeight="1">
      <c r="A106" s="8">
        <v>6</v>
      </c>
      <c r="B106" s="52" t="s">
        <v>101</v>
      </c>
      <c r="C106" s="52" t="s">
        <v>64</v>
      </c>
      <c r="D106" s="52" t="s">
        <v>191</v>
      </c>
      <c r="E106" s="45">
        <v>1</v>
      </c>
      <c r="F106" s="46">
        <v>210</v>
      </c>
      <c r="G106" s="47" t="s">
        <v>661</v>
      </c>
      <c r="H106" s="47" t="s">
        <v>876</v>
      </c>
      <c r="I106" s="48" t="s">
        <v>662</v>
      </c>
      <c r="J106" s="49" t="s">
        <v>214</v>
      </c>
      <c r="K106" s="49" t="s">
        <v>663</v>
      </c>
      <c r="L106" s="49" t="s">
        <v>228</v>
      </c>
      <c r="M106" s="49" t="s">
        <v>664</v>
      </c>
      <c r="N106" s="49" t="s">
        <v>230</v>
      </c>
      <c r="O106" s="50">
        <v>0</v>
      </c>
      <c r="P106" s="50">
        <v>0</v>
      </c>
      <c r="Q106" s="50">
        <v>0</v>
      </c>
      <c r="R106" s="50">
        <v>0</v>
      </c>
      <c r="S106" s="51" t="s">
        <v>1675</v>
      </c>
      <c r="T106" s="50">
        <v>6293148.36</v>
      </c>
      <c r="U106" s="49" t="s">
        <v>665</v>
      </c>
      <c r="V106" s="47" t="s">
        <v>1448</v>
      </c>
      <c r="W106" s="9">
        <f aca="true" t="shared" si="3" ref="W106:W112">IF(OR(LEFT(I106)="7",LEFT(I106,1)="8"),VALUE(RIGHT(I106,3)),VALUE(RIGHT(I106,4)))</f>
        <v>54</v>
      </c>
    </row>
    <row r="107" spans="1:23" s="10" customFormat="1" ht="202.5" customHeight="1">
      <c r="A107" s="8">
        <v>6</v>
      </c>
      <c r="B107" s="52" t="s">
        <v>101</v>
      </c>
      <c r="C107" s="52" t="s">
        <v>64</v>
      </c>
      <c r="D107" s="52" t="s">
        <v>191</v>
      </c>
      <c r="E107" s="45">
        <v>1</v>
      </c>
      <c r="F107" s="46">
        <v>210</v>
      </c>
      <c r="G107" s="47" t="s">
        <v>661</v>
      </c>
      <c r="H107" s="47" t="s">
        <v>661</v>
      </c>
      <c r="I107" s="48" t="s">
        <v>218</v>
      </c>
      <c r="J107" s="49" t="s">
        <v>219</v>
      </c>
      <c r="K107" s="49" t="s">
        <v>761</v>
      </c>
      <c r="L107" s="49" t="s">
        <v>228</v>
      </c>
      <c r="M107" s="49" t="s">
        <v>229</v>
      </c>
      <c r="N107" s="49" t="s">
        <v>652</v>
      </c>
      <c r="O107" s="50">
        <v>0</v>
      </c>
      <c r="P107" s="50">
        <v>0</v>
      </c>
      <c r="Q107" s="50">
        <v>0</v>
      </c>
      <c r="R107" s="50">
        <v>0</v>
      </c>
      <c r="S107" s="51" t="s">
        <v>1677</v>
      </c>
      <c r="T107" s="50">
        <v>510126.58</v>
      </c>
      <c r="U107" s="49" t="s">
        <v>665</v>
      </c>
      <c r="V107" s="47" t="s">
        <v>1449</v>
      </c>
      <c r="W107" s="9">
        <f t="shared" si="3"/>
        <v>91</v>
      </c>
    </row>
    <row r="108" spans="1:23" s="10" customFormat="1" ht="147.75" customHeight="1">
      <c r="A108" s="8">
        <v>6</v>
      </c>
      <c r="B108" s="52" t="s">
        <v>101</v>
      </c>
      <c r="C108" s="52" t="s">
        <v>64</v>
      </c>
      <c r="D108" s="52" t="s">
        <v>191</v>
      </c>
      <c r="E108" s="45">
        <v>1</v>
      </c>
      <c r="F108" s="46">
        <v>210</v>
      </c>
      <c r="G108" s="47" t="s">
        <v>661</v>
      </c>
      <c r="H108" s="47" t="s">
        <v>661</v>
      </c>
      <c r="I108" s="48" t="s">
        <v>220</v>
      </c>
      <c r="J108" s="49" t="s">
        <v>221</v>
      </c>
      <c r="K108" s="49" t="s">
        <v>222</v>
      </c>
      <c r="L108" s="49" t="s">
        <v>228</v>
      </c>
      <c r="M108" s="49" t="s">
        <v>229</v>
      </c>
      <c r="N108" s="49" t="s">
        <v>230</v>
      </c>
      <c r="O108" s="50">
        <v>0</v>
      </c>
      <c r="P108" s="50">
        <v>0</v>
      </c>
      <c r="Q108" s="50">
        <v>0</v>
      </c>
      <c r="R108" s="50">
        <v>0</v>
      </c>
      <c r="S108" s="51" t="s">
        <v>1676</v>
      </c>
      <c r="T108" s="50">
        <v>11712986.96</v>
      </c>
      <c r="U108" s="49" t="s">
        <v>665</v>
      </c>
      <c r="V108" s="47" t="s">
        <v>1450</v>
      </c>
      <c r="W108" s="9">
        <f t="shared" si="3"/>
        <v>151</v>
      </c>
    </row>
    <row r="109" spans="1:23" s="10" customFormat="1" ht="202.5" customHeight="1">
      <c r="A109" s="8">
        <v>6</v>
      </c>
      <c r="B109" s="52" t="s">
        <v>101</v>
      </c>
      <c r="C109" s="52" t="s">
        <v>64</v>
      </c>
      <c r="D109" s="52" t="s">
        <v>191</v>
      </c>
      <c r="E109" s="45">
        <v>1</v>
      </c>
      <c r="F109" s="46">
        <v>212</v>
      </c>
      <c r="G109" s="47" t="s">
        <v>216</v>
      </c>
      <c r="H109" s="47" t="s">
        <v>680</v>
      </c>
      <c r="I109" s="48" t="s">
        <v>525</v>
      </c>
      <c r="J109" s="49" t="s">
        <v>526</v>
      </c>
      <c r="K109" s="49" t="s">
        <v>818</v>
      </c>
      <c r="L109" s="49" t="s">
        <v>228</v>
      </c>
      <c r="M109" s="49" t="s">
        <v>664</v>
      </c>
      <c r="N109" s="49" t="s">
        <v>230</v>
      </c>
      <c r="O109" s="50">
        <v>0</v>
      </c>
      <c r="P109" s="50">
        <v>0</v>
      </c>
      <c r="Q109" s="50">
        <v>0</v>
      </c>
      <c r="R109" s="50">
        <v>0</v>
      </c>
      <c r="S109" s="51" t="s">
        <v>1678</v>
      </c>
      <c r="T109" s="50">
        <v>0</v>
      </c>
      <c r="U109" s="49" t="s">
        <v>665</v>
      </c>
      <c r="V109" s="47" t="s">
        <v>1226</v>
      </c>
      <c r="W109" s="9">
        <f t="shared" si="3"/>
        <v>189</v>
      </c>
    </row>
    <row r="110" spans="1:23" s="10" customFormat="1" ht="202.5" customHeight="1">
      <c r="A110" s="8">
        <v>6</v>
      </c>
      <c r="B110" s="52" t="s">
        <v>101</v>
      </c>
      <c r="C110" s="52" t="s">
        <v>64</v>
      </c>
      <c r="D110" s="52" t="s">
        <v>191</v>
      </c>
      <c r="E110" s="45">
        <v>1</v>
      </c>
      <c r="F110" s="46">
        <v>213</v>
      </c>
      <c r="G110" s="47" t="s">
        <v>763</v>
      </c>
      <c r="H110" s="47" t="s">
        <v>763</v>
      </c>
      <c r="I110" s="48">
        <v>20160621301591</v>
      </c>
      <c r="J110" s="49" t="s">
        <v>1330</v>
      </c>
      <c r="K110" s="49" t="s">
        <v>1331</v>
      </c>
      <c r="L110" s="49" t="s">
        <v>520</v>
      </c>
      <c r="M110" s="49" t="s">
        <v>1092</v>
      </c>
      <c r="N110" s="49" t="s">
        <v>777</v>
      </c>
      <c r="O110" s="50">
        <v>414964572.91</v>
      </c>
      <c r="P110" s="50">
        <v>13581.64</v>
      </c>
      <c r="Q110" s="50">
        <v>27341371.15</v>
      </c>
      <c r="R110" s="50">
        <v>51320505.66</v>
      </c>
      <c r="S110" s="51" t="s">
        <v>1925</v>
      </c>
      <c r="T110" s="50">
        <v>390999020.04</v>
      </c>
      <c r="U110" s="49" t="s">
        <v>665</v>
      </c>
      <c r="V110" s="47" t="s">
        <v>1358</v>
      </c>
      <c r="W110" s="9">
        <f t="shared" si="3"/>
        <v>1591</v>
      </c>
    </row>
    <row r="111" spans="1:23" s="10" customFormat="1" ht="202.5" customHeight="1">
      <c r="A111" s="8">
        <v>6</v>
      </c>
      <c r="B111" s="52" t="s">
        <v>101</v>
      </c>
      <c r="C111" s="52" t="s">
        <v>64</v>
      </c>
      <c r="D111" s="52" t="s">
        <v>191</v>
      </c>
      <c r="E111" s="45">
        <v>1</v>
      </c>
      <c r="F111" s="46">
        <v>215</v>
      </c>
      <c r="G111" s="47" t="s">
        <v>523</v>
      </c>
      <c r="H111" s="47" t="s">
        <v>680</v>
      </c>
      <c r="I111" s="48">
        <v>20080621501486</v>
      </c>
      <c r="J111" s="49" t="s">
        <v>681</v>
      </c>
      <c r="K111" s="49" t="s">
        <v>1062</v>
      </c>
      <c r="L111" s="49" t="s">
        <v>228</v>
      </c>
      <c r="M111" s="49" t="s">
        <v>572</v>
      </c>
      <c r="N111" s="49" t="s">
        <v>230</v>
      </c>
      <c r="O111" s="50">
        <v>217033991.59</v>
      </c>
      <c r="P111" s="50">
        <v>286010153.11</v>
      </c>
      <c r="Q111" s="50">
        <v>85556769.38</v>
      </c>
      <c r="R111" s="50">
        <v>407497516.37</v>
      </c>
      <c r="S111" s="51" t="s">
        <v>1679</v>
      </c>
      <c r="T111" s="50">
        <v>181103397.71</v>
      </c>
      <c r="U111" s="49" t="s">
        <v>231</v>
      </c>
      <c r="V111" s="47" t="s">
        <v>1451</v>
      </c>
      <c r="W111" s="9">
        <f t="shared" si="3"/>
        <v>1486</v>
      </c>
    </row>
    <row r="112" spans="1:23" s="10" customFormat="1" ht="151.5" customHeight="1">
      <c r="A112" s="8">
        <v>6</v>
      </c>
      <c r="B112" s="52" t="s">
        <v>101</v>
      </c>
      <c r="C112" s="52" t="s">
        <v>64</v>
      </c>
      <c r="D112" s="52" t="s">
        <v>191</v>
      </c>
      <c r="E112" s="45">
        <v>1</v>
      </c>
      <c r="F112" s="46" t="s">
        <v>217</v>
      </c>
      <c r="G112" s="47" t="s">
        <v>678</v>
      </c>
      <c r="H112" s="47" t="s">
        <v>678</v>
      </c>
      <c r="I112" s="48" t="s">
        <v>851</v>
      </c>
      <c r="J112" s="49" t="s">
        <v>15</v>
      </c>
      <c r="K112" s="49" t="s">
        <v>16</v>
      </c>
      <c r="L112" s="49" t="s">
        <v>228</v>
      </c>
      <c r="M112" s="49" t="s">
        <v>229</v>
      </c>
      <c r="N112" s="49" t="s">
        <v>230</v>
      </c>
      <c r="O112" s="50">
        <v>8957671.71</v>
      </c>
      <c r="P112" s="50">
        <v>0</v>
      </c>
      <c r="Q112" s="50">
        <v>0</v>
      </c>
      <c r="R112" s="50">
        <v>0</v>
      </c>
      <c r="S112" s="51" t="s">
        <v>1680</v>
      </c>
      <c r="T112" s="50">
        <v>8957671.71</v>
      </c>
      <c r="U112" s="49" t="s">
        <v>665</v>
      </c>
      <c r="V112" s="47" t="s">
        <v>1090</v>
      </c>
      <c r="W112" s="9">
        <f t="shared" si="3"/>
        <v>368</v>
      </c>
    </row>
    <row r="113" spans="1:23" s="23" customFormat="1" ht="19.5" customHeight="1" outlineLevel="2">
      <c r="A113" s="21"/>
      <c r="B113" s="59" t="s">
        <v>17</v>
      </c>
      <c r="C113" s="60"/>
      <c r="D113" s="60"/>
      <c r="E113" s="40">
        <f>SUBTOTAL(9,E114:E114)</f>
        <v>1</v>
      </c>
      <c r="F113" s="41"/>
      <c r="G113" s="41"/>
      <c r="H113" s="41"/>
      <c r="I113" s="42"/>
      <c r="J113" s="41"/>
      <c r="K113" s="41"/>
      <c r="L113" s="41"/>
      <c r="M113" s="41"/>
      <c r="N113" s="41"/>
      <c r="O113" s="43"/>
      <c r="P113" s="43"/>
      <c r="Q113" s="43"/>
      <c r="R113" s="43"/>
      <c r="S113" s="41"/>
      <c r="T113" s="43"/>
      <c r="U113" s="41"/>
      <c r="V113" s="44"/>
      <c r="W113" s="22"/>
    </row>
    <row r="114" spans="1:23" s="10" customFormat="1" ht="151.5" customHeight="1">
      <c r="A114" s="8">
        <v>6</v>
      </c>
      <c r="B114" s="52" t="s">
        <v>101</v>
      </c>
      <c r="C114" s="52" t="s">
        <v>64</v>
      </c>
      <c r="D114" s="52" t="s">
        <v>778</v>
      </c>
      <c r="E114" s="45">
        <v>1</v>
      </c>
      <c r="F114" s="46" t="s">
        <v>660</v>
      </c>
      <c r="G114" s="47" t="s">
        <v>50</v>
      </c>
      <c r="H114" s="47" t="s">
        <v>361</v>
      </c>
      <c r="I114" s="48" t="s">
        <v>828</v>
      </c>
      <c r="J114" s="49" t="s">
        <v>829</v>
      </c>
      <c r="K114" s="49" t="s">
        <v>830</v>
      </c>
      <c r="L114" s="49" t="s">
        <v>228</v>
      </c>
      <c r="M114" s="49" t="s">
        <v>664</v>
      </c>
      <c r="N114" s="49" t="s">
        <v>230</v>
      </c>
      <c r="O114" s="50">
        <v>0</v>
      </c>
      <c r="P114" s="50">
        <v>0</v>
      </c>
      <c r="Q114" s="50">
        <v>0</v>
      </c>
      <c r="R114" s="50">
        <v>0</v>
      </c>
      <c r="S114" s="51" t="s">
        <v>1681</v>
      </c>
      <c r="T114" s="50">
        <v>0</v>
      </c>
      <c r="U114" s="49" t="s">
        <v>231</v>
      </c>
      <c r="V114" s="47" t="s">
        <v>982</v>
      </c>
      <c r="W114" s="9">
        <f>IF(OR(LEFT(I114)="7",LEFT(I114,1)="8"),VALUE(RIGHT(I114,3)),VALUE(RIGHT(I114,4)))</f>
        <v>585</v>
      </c>
    </row>
    <row r="115" spans="1:23" s="20" customFormat="1" ht="13.5" outlineLevel="1">
      <c r="A115" s="18"/>
      <c r="B115" s="63" t="s">
        <v>276</v>
      </c>
      <c r="C115" s="64"/>
      <c r="D115" s="64"/>
      <c r="E115" s="35">
        <f>SUBTOTAL(9,E117:E117)</f>
        <v>1</v>
      </c>
      <c r="F115" s="36"/>
      <c r="G115" s="36"/>
      <c r="H115" s="36"/>
      <c r="I115" s="37"/>
      <c r="J115" s="36"/>
      <c r="K115" s="36"/>
      <c r="L115" s="36"/>
      <c r="M115" s="36"/>
      <c r="N115" s="36"/>
      <c r="O115" s="38"/>
      <c r="P115" s="38"/>
      <c r="Q115" s="38"/>
      <c r="R115" s="38"/>
      <c r="S115" s="36"/>
      <c r="T115" s="38"/>
      <c r="U115" s="36"/>
      <c r="V115" s="39"/>
      <c r="W115" s="19"/>
    </row>
    <row r="116" spans="1:23" s="23" customFormat="1" ht="13.5" outlineLevel="2">
      <c r="A116" s="21"/>
      <c r="B116" s="59" t="s">
        <v>272</v>
      </c>
      <c r="C116" s="60"/>
      <c r="D116" s="60"/>
      <c r="E116" s="40">
        <f>SUBTOTAL(9,E117:E117)</f>
        <v>1</v>
      </c>
      <c r="F116" s="41"/>
      <c r="G116" s="41"/>
      <c r="H116" s="41"/>
      <c r="I116" s="42"/>
      <c r="J116" s="41"/>
      <c r="K116" s="41"/>
      <c r="L116" s="41"/>
      <c r="M116" s="41"/>
      <c r="N116" s="41"/>
      <c r="O116" s="43"/>
      <c r="P116" s="43"/>
      <c r="Q116" s="43"/>
      <c r="R116" s="43"/>
      <c r="S116" s="41"/>
      <c r="T116" s="43"/>
      <c r="U116" s="41"/>
      <c r="V116" s="44"/>
      <c r="W116" s="22"/>
    </row>
    <row r="117" spans="1:23" s="10" customFormat="1" ht="151.5" customHeight="1">
      <c r="A117" s="8">
        <v>6</v>
      </c>
      <c r="B117" s="52" t="s">
        <v>101</v>
      </c>
      <c r="C117" s="52" t="s">
        <v>164</v>
      </c>
      <c r="D117" s="52" t="s">
        <v>191</v>
      </c>
      <c r="E117" s="45">
        <v>1</v>
      </c>
      <c r="F117" s="46" t="s">
        <v>384</v>
      </c>
      <c r="G117" s="47" t="s">
        <v>385</v>
      </c>
      <c r="H117" s="47" t="s">
        <v>385</v>
      </c>
      <c r="I117" s="48" t="s">
        <v>386</v>
      </c>
      <c r="J117" s="49" t="s">
        <v>387</v>
      </c>
      <c r="K117" s="49" t="s">
        <v>388</v>
      </c>
      <c r="L117" s="49" t="s">
        <v>690</v>
      </c>
      <c r="M117" s="49" t="s">
        <v>389</v>
      </c>
      <c r="N117" s="49" t="s">
        <v>230</v>
      </c>
      <c r="O117" s="50">
        <v>6939428040</v>
      </c>
      <c r="P117" s="50">
        <v>78680632152</v>
      </c>
      <c r="Q117" s="50">
        <v>640382224</v>
      </c>
      <c r="R117" s="50">
        <v>77614064749</v>
      </c>
      <c r="S117" s="51" t="s">
        <v>1926</v>
      </c>
      <c r="T117" s="50">
        <v>8646377667</v>
      </c>
      <c r="U117" s="49" t="s">
        <v>665</v>
      </c>
      <c r="V117" s="47" t="s">
        <v>1927</v>
      </c>
      <c r="W117" s="9">
        <f>IF(OR(LEFT(I117)="7",LEFT(I117,1)="8"),VALUE(RIGHT(I117,3)),VALUE(RIGHT(I117,4)))</f>
        <v>1330</v>
      </c>
    </row>
    <row r="118" spans="1:23" s="17" customFormat="1" ht="30" customHeight="1" outlineLevel="3">
      <c r="A118" s="15"/>
      <c r="B118" s="61" t="s">
        <v>223</v>
      </c>
      <c r="C118" s="62"/>
      <c r="D118" s="62"/>
      <c r="E118" s="29">
        <f>SUBTOTAL(9,E119:E126)</f>
        <v>4</v>
      </c>
      <c r="F118" s="30"/>
      <c r="G118" s="30"/>
      <c r="H118" s="30"/>
      <c r="I118" s="31"/>
      <c r="J118" s="30"/>
      <c r="K118" s="30"/>
      <c r="L118" s="30"/>
      <c r="M118" s="30"/>
      <c r="N118" s="30"/>
      <c r="O118" s="32"/>
      <c r="P118" s="33"/>
      <c r="Q118" s="33"/>
      <c r="R118" s="33"/>
      <c r="S118" s="30"/>
      <c r="T118" s="33"/>
      <c r="U118" s="30"/>
      <c r="V118" s="34"/>
      <c r="W118" s="16"/>
    </row>
    <row r="119" spans="1:23" s="20" customFormat="1" ht="13.5" outlineLevel="1">
      <c r="A119" s="18"/>
      <c r="B119" s="63" t="s">
        <v>671</v>
      </c>
      <c r="C119" s="64" t="s">
        <v>669</v>
      </c>
      <c r="D119" s="64"/>
      <c r="E119" s="35">
        <f>SUBTOTAL(9,E121:E123)</f>
        <v>3</v>
      </c>
      <c r="F119" s="36"/>
      <c r="G119" s="36"/>
      <c r="H119" s="36"/>
      <c r="I119" s="37"/>
      <c r="J119" s="36"/>
      <c r="K119" s="36"/>
      <c r="L119" s="36"/>
      <c r="M119" s="36"/>
      <c r="N119" s="36"/>
      <c r="O119" s="38"/>
      <c r="P119" s="38"/>
      <c r="Q119" s="38"/>
      <c r="R119" s="38"/>
      <c r="S119" s="36"/>
      <c r="T119" s="38"/>
      <c r="U119" s="36"/>
      <c r="V119" s="39"/>
      <c r="W119" s="19"/>
    </row>
    <row r="120" spans="1:23" s="23" customFormat="1" ht="13.5" outlineLevel="2">
      <c r="A120" s="21"/>
      <c r="B120" s="59" t="s">
        <v>272</v>
      </c>
      <c r="C120" s="60"/>
      <c r="D120" s="60"/>
      <c r="E120" s="40">
        <f>SUBTOTAL(9,E121:E123)</f>
        <v>3</v>
      </c>
      <c r="F120" s="41"/>
      <c r="G120" s="41"/>
      <c r="H120" s="41"/>
      <c r="I120" s="42"/>
      <c r="J120" s="41"/>
      <c r="K120" s="41"/>
      <c r="L120" s="41"/>
      <c r="M120" s="41"/>
      <c r="N120" s="41"/>
      <c r="O120" s="43"/>
      <c r="P120" s="43"/>
      <c r="Q120" s="43"/>
      <c r="R120" s="43"/>
      <c r="S120" s="41"/>
      <c r="T120" s="43"/>
      <c r="U120" s="41"/>
      <c r="V120" s="44"/>
      <c r="W120" s="22"/>
    </row>
    <row r="121" spans="1:23" s="10" customFormat="1" ht="151.5" customHeight="1">
      <c r="A121" s="8">
        <v>7</v>
      </c>
      <c r="B121" s="52" t="s">
        <v>223</v>
      </c>
      <c r="C121" s="52" t="s">
        <v>99</v>
      </c>
      <c r="D121" s="52" t="s">
        <v>191</v>
      </c>
      <c r="E121" s="45">
        <v>1</v>
      </c>
      <c r="F121" s="46">
        <v>110</v>
      </c>
      <c r="G121" s="47" t="s">
        <v>610</v>
      </c>
      <c r="H121" s="47" t="s">
        <v>508</v>
      </c>
      <c r="I121" s="48">
        <v>20070711001474</v>
      </c>
      <c r="J121" s="49" t="s">
        <v>55</v>
      </c>
      <c r="K121" s="49" t="s">
        <v>56</v>
      </c>
      <c r="L121" s="49" t="s">
        <v>228</v>
      </c>
      <c r="M121" s="49" t="s">
        <v>380</v>
      </c>
      <c r="N121" s="49" t="s">
        <v>230</v>
      </c>
      <c r="O121" s="50">
        <v>3046118000.39</v>
      </c>
      <c r="P121" s="50">
        <v>182291495.59</v>
      </c>
      <c r="Q121" s="50">
        <v>26116453.98</v>
      </c>
      <c r="R121" s="50">
        <v>634596057.17</v>
      </c>
      <c r="S121" s="51" t="s">
        <v>1682</v>
      </c>
      <c r="T121" s="50">
        <v>2619929892.79</v>
      </c>
      <c r="U121" s="49" t="s">
        <v>231</v>
      </c>
      <c r="V121" s="47" t="s">
        <v>983</v>
      </c>
      <c r="W121" s="9">
        <f>IF(OR(LEFT(I121)="7",LEFT(I121,1)="8"),VALUE(RIGHT(I121,3)),VALUE(RIGHT(I121,4)))</f>
        <v>1474</v>
      </c>
    </row>
    <row r="122" spans="1:23" s="10" customFormat="1" ht="151.5" customHeight="1">
      <c r="A122" s="8">
        <v>7</v>
      </c>
      <c r="B122" s="52" t="s">
        <v>223</v>
      </c>
      <c r="C122" s="52" t="s">
        <v>99</v>
      </c>
      <c r="D122" s="52" t="s">
        <v>191</v>
      </c>
      <c r="E122" s="45">
        <v>1</v>
      </c>
      <c r="F122" s="46">
        <v>120</v>
      </c>
      <c r="G122" s="47" t="s">
        <v>224</v>
      </c>
      <c r="H122" s="47" t="s">
        <v>508</v>
      </c>
      <c r="I122" s="48">
        <v>700007120240</v>
      </c>
      <c r="J122" s="49" t="s">
        <v>225</v>
      </c>
      <c r="K122" s="49" t="s">
        <v>894</v>
      </c>
      <c r="L122" s="49" t="s">
        <v>228</v>
      </c>
      <c r="M122" s="49" t="s">
        <v>380</v>
      </c>
      <c r="N122" s="49" t="s">
        <v>777</v>
      </c>
      <c r="O122" s="50">
        <v>216502274.65</v>
      </c>
      <c r="P122" s="50">
        <v>4500000</v>
      </c>
      <c r="Q122" s="50">
        <v>3813427.57</v>
      </c>
      <c r="R122" s="50">
        <v>13107893.62</v>
      </c>
      <c r="S122" s="51" t="s">
        <v>1683</v>
      </c>
      <c r="T122" s="50">
        <v>211707808.6</v>
      </c>
      <c r="U122" s="49" t="s">
        <v>231</v>
      </c>
      <c r="V122" s="47" t="s">
        <v>984</v>
      </c>
      <c r="W122" s="9">
        <f>IF(OR(LEFT(I122)="7",LEFT(I122,1)="8"),VALUE(RIGHT(I122,3)),VALUE(RIGHT(I122,4)))</f>
        <v>240</v>
      </c>
    </row>
    <row r="123" spans="1:23" s="10" customFormat="1" ht="151.5" customHeight="1">
      <c r="A123" s="8">
        <v>7</v>
      </c>
      <c r="B123" s="52" t="s">
        <v>223</v>
      </c>
      <c r="C123" s="52" t="s">
        <v>99</v>
      </c>
      <c r="D123" s="52" t="s">
        <v>191</v>
      </c>
      <c r="E123" s="45">
        <v>1</v>
      </c>
      <c r="F123" s="46" t="s">
        <v>226</v>
      </c>
      <c r="G123" s="47" t="s">
        <v>640</v>
      </c>
      <c r="H123" s="47" t="s">
        <v>640</v>
      </c>
      <c r="I123" s="48" t="s">
        <v>641</v>
      </c>
      <c r="J123" s="49" t="s">
        <v>74</v>
      </c>
      <c r="K123" s="49" t="s">
        <v>895</v>
      </c>
      <c r="L123" s="49" t="s">
        <v>228</v>
      </c>
      <c r="M123" s="49" t="s">
        <v>380</v>
      </c>
      <c r="N123" s="49" t="s">
        <v>230</v>
      </c>
      <c r="O123" s="50">
        <v>69822.42</v>
      </c>
      <c r="P123" s="50">
        <v>0</v>
      </c>
      <c r="Q123" s="50">
        <v>395.3</v>
      </c>
      <c r="R123" s="50">
        <v>943577.79</v>
      </c>
      <c r="S123" s="51" t="s">
        <v>1684</v>
      </c>
      <c r="T123" s="50">
        <v>-873360.07</v>
      </c>
      <c r="U123" s="49" t="s">
        <v>231</v>
      </c>
      <c r="V123" s="47" t="s">
        <v>985</v>
      </c>
      <c r="W123" s="9">
        <f>IF(OR(LEFT(I123)="7",LEFT(I123,1)="8"),VALUE(RIGHT(I123,3)),VALUE(RIGHT(I123,4)))</f>
        <v>129</v>
      </c>
    </row>
    <row r="124" spans="1:23" s="20" customFormat="1" ht="13.5" outlineLevel="1">
      <c r="A124" s="18"/>
      <c r="B124" s="63" t="s">
        <v>274</v>
      </c>
      <c r="C124" s="64"/>
      <c r="D124" s="64"/>
      <c r="E124" s="35">
        <f>SUBTOTAL(9,E125:E126)</f>
        <v>1</v>
      </c>
      <c r="F124" s="36"/>
      <c r="G124" s="36"/>
      <c r="H124" s="36"/>
      <c r="I124" s="37"/>
      <c r="J124" s="36"/>
      <c r="K124" s="36"/>
      <c r="L124" s="36"/>
      <c r="M124" s="36"/>
      <c r="N124" s="36"/>
      <c r="O124" s="38"/>
      <c r="P124" s="38"/>
      <c r="Q124" s="38"/>
      <c r="R124" s="38"/>
      <c r="S124" s="36"/>
      <c r="T124" s="38"/>
      <c r="U124" s="36"/>
      <c r="V124" s="39"/>
      <c r="W124" s="19"/>
    </row>
    <row r="125" spans="1:23" s="23" customFormat="1" ht="13.5" outlineLevel="2">
      <c r="A125" s="21"/>
      <c r="B125" s="59" t="s">
        <v>272</v>
      </c>
      <c r="C125" s="60"/>
      <c r="D125" s="60"/>
      <c r="E125" s="40">
        <f>SUBTOTAL(9,E126:E126)</f>
        <v>1</v>
      </c>
      <c r="F125" s="41"/>
      <c r="G125" s="41"/>
      <c r="H125" s="41"/>
      <c r="I125" s="42"/>
      <c r="J125" s="41"/>
      <c r="K125" s="41"/>
      <c r="L125" s="41"/>
      <c r="M125" s="41"/>
      <c r="N125" s="41"/>
      <c r="O125" s="43"/>
      <c r="P125" s="43"/>
      <c r="Q125" s="43"/>
      <c r="R125" s="43"/>
      <c r="S125" s="41"/>
      <c r="T125" s="43"/>
      <c r="U125" s="41"/>
      <c r="V125" s="44"/>
      <c r="W125" s="22"/>
    </row>
    <row r="126" spans="1:23" s="10" customFormat="1" ht="151.5" customHeight="1">
      <c r="A126" s="8">
        <v>7</v>
      </c>
      <c r="B126" s="52" t="s">
        <v>223</v>
      </c>
      <c r="C126" s="52" t="s">
        <v>64</v>
      </c>
      <c r="D126" s="52" t="s">
        <v>191</v>
      </c>
      <c r="E126" s="45">
        <v>1</v>
      </c>
      <c r="F126" s="46" t="s">
        <v>226</v>
      </c>
      <c r="G126" s="47" t="s">
        <v>640</v>
      </c>
      <c r="H126" s="47" t="s">
        <v>640</v>
      </c>
      <c r="I126" s="48" t="s">
        <v>897</v>
      </c>
      <c r="J126" s="49" t="s">
        <v>896</v>
      </c>
      <c r="K126" s="49" t="s">
        <v>898</v>
      </c>
      <c r="L126" s="49" t="s">
        <v>228</v>
      </c>
      <c r="M126" s="49" t="s">
        <v>380</v>
      </c>
      <c r="N126" s="49" t="s">
        <v>341</v>
      </c>
      <c r="O126" s="50">
        <v>1616802227</v>
      </c>
      <c r="P126" s="50">
        <v>4465873325</v>
      </c>
      <c r="Q126" s="50">
        <v>560531</v>
      </c>
      <c r="R126" s="50">
        <v>6083236083</v>
      </c>
      <c r="S126" s="51" t="s">
        <v>1685</v>
      </c>
      <c r="T126" s="50">
        <v>0</v>
      </c>
      <c r="U126" s="49" t="s">
        <v>231</v>
      </c>
      <c r="V126" s="47" t="s">
        <v>986</v>
      </c>
      <c r="W126" s="9">
        <f>IF(OR(LEFT(I126)="7",LEFT(I126,1)="8"),VALUE(RIGHT(I126,3)),VALUE(RIGHT(I126,4)))</f>
        <v>1495</v>
      </c>
    </row>
    <row r="127" spans="1:23" s="17" customFormat="1" ht="49.5" customHeight="1" outlineLevel="3">
      <c r="A127" s="15"/>
      <c r="B127" s="61" t="s">
        <v>642</v>
      </c>
      <c r="C127" s="62"/>
      <c r="D127" s="62"/>
      <c r="E127" s="29">
        <f>SUBTOTAL(9,E130:F133)</f>
        <v>3</v>
      </c>
      <c r="F127" s="30"/>
      <c r="G127" s="30"/>
      <c r="H127" s="30"/>
      <c r="I127" s="31"/>
      <c r="J127" s="30"/>
      <c r="K127" s="30"/>
      <c r="L127" s="30"/>
      <c r="M127" s="30"/>
      <c r="N127" s="30"/>
      <c r="O127" s="32"/>
      <c r="P127" s="33"/>
      <c r="Q127" s="33"/>
      <c r="R127" s="33"/>
      <c r="S127" s="30"/>
      <c r="T127" s="33"/>
      <c r="U127" s="30"/>
      <c r="V127" s="34"/>
      <c r="W127" s="16"/>
    </row>
    <row r="128" spans="1:23" s="20" customFormat="1" ht="13.5" outlineLevel="1">
      <c r="A128" s="18"/>
      <c r="B128" s="63" t="s">
        <v>671</v>
      </c>
      <c r="C128" s="64" t="s">
        <v>669</v>
      </c>
      <c r="D128" s="64"/>
      <c r="E128" s="35">
        <f>SUBTOTAL(9,E130:E131)</f>
        <v>2</v>
      </c>
      <c r="F128" s="36"/>
      <c r="G128" s="36"/>
      <c r="H128" s="36"/>
      <c r="I128" s="37"/>
      <c r="J128" s="36"/>
      <c r="K128" s="36"/>
      <c r="L128" s="36"/>
      <c r="M128" s="36"/>
      <c r="N128" s="36"/>
      <c r="O128" s="38"/>
      <c r="P128" s="38"/>
      <c r="Q128" s="38"/>
      <c r="R128" s="38"/>
      <c r="S128" s="36"/>
      <c r="T128" s="38"/>
      <c r="U128" s="36"/>
      <c r="V128" s="39"/>
      <c r="W128" s="19"/>
    </row>
    <row r="129" spans="1:23" s="23" customFormat="1" ht="13.5" outlineLevel="2">
      <c r="A129" s="21"/>
      <c r="B129" s="59" t="s">
        <v>272</v>
      </c>
      <c r="C129" s="60"/>
      <c r="D129" s="60"/>
      <c r="E129" s="40">
        <f>SUBTOTAL(9,E130:E131)</f>
        <v>2</v>
      </c>
      <c r="F129" s="41"/>
      <c r="G129" s="41"/>
      <c r="H129" s="41"/>
      <c r="I129" s="42"/>
      <c r="J129" s="41"/>
      <c r="K129" s="41"/>
      <c r="L129" s="41"/>
      <c r="M129" s="41"/>
      <c r="N129" s="41"/>
      <c r="O129" s="43"/>
      <c r="P129" s="43"/>
      <c r="Q129" s="43"/>
      <c r="R129" s="43"/>
      <c r="S129" s="41"/>
      <c r="T129" s="43"/>
      <c r="U129" s="41"/>
      <c r="V129" s="44"/>
      <c r="W129" s="22"/>
    </row>
    <row r="130" spans="1:23" s="10" customFormat="1" ht="151.5" customHeight="1">
      <c r="A130" s="8">
        <v>8</v>
      </c>
      <c r="B130" s="52" t="s">
        <v>642</v>
      </c>
      <c r="C130" s="52" t="s">
        <v>99</v>
      </c>
      <c r="D130" s="52" t="s">
        <v>191</v>
      </c>
      <c r="E130" s="45">
        <v>1</v>
      </c>
      <c r="F130" s="46" t="s">
        <v>643</v>
      </c>
      <c r="G130" s="47" t="s">
        <v>644</v>
      </c>
      <c r="H130" s="47" t="s">
        <v>644</v>
      </c>
      <c r="I130" s="48" t="s">
        <v>645</v>
      </c>
      <c r="J130" s="49" t="s">
        <v>646</v>
      </c>
      <c r="K130" s="49" t="s">
        <v>733</v>
      </c>
      <c r="L130" s="49" t="s">
        <v>690</v>
      </c>
      <c r="M130" s="49" t="s">
        <v>836</v>
      </c>
      <c r="N130" s="49" t="s">
        <v>230</v>
      </c>
      <c r="O130" s="50">
        <v>34044636.75</v>
      </c>
      <c r="P130" s="50">
        <v>17784030.74</v>
      </c>
      <c r="Q130" s="50">
        <v>1984168.42</v>
      </c>
      <c r="R130" s="50">
        <v>21630687.56</v>
      </c>
      <c r="S130" s="51" t="s">
        <v>1686</v>
      </c>
      <c r="T130" s="50">
        <v>32182148.35</v>
      </c>
      <c r="U130" s="49" t="s">
        <v>665</v>
      </c>
      <c r="V130" s="47" t="s">
        <v>1452</v>
      </c>
      <c r="W130" s="9">
        <f>IF(OR(LEFT(I130)="7",LEFT(I130,1)="8"),VALUE(RIGHT(I130,3)),VALUE(RIGHT(I130,4)))</f>
        <v>1303</v>
      </c>
    </row>
    <row r="131" spans="1:23" s="10" customFormat="1" ht="151.5" customHeight="1">
      <c r="A131" s="8">
        <v>8</v>
      </c>
      <c r="B131" s="52" t="s">
        <v>642</v>
      </c>
      <c r="C131" s="52" t="s">
        <v>99</v>
      </c>
      <c r="D131" s="52" t="s">
        <v>191</v>
      </c>
      <c r="E131" s="45">
        <v>1</v>
      </c>
      <c r="F131" s="46" t="s">
        <v>833</v>
      </c>
      <c r="G131" s="47" t="s">
        <v>693</v>
      </c>
      <c r="H131" s="47" t="s">
        <v>693</v>
      </c>
      <c r="I131" s="48" t="s">
        <v>694</v>
      </c>
      <c r="J131" s="49" t="s">
        <v>75</v>
      </c>
      <c r="K131" s="49" t="s">
        <v>467</v>
      </c>
      <c r="L131" s="49" t="s">
        <v>690</v>
      </c>
      <c r="M131" s="49" t="s">
        <v>389</v>
      </c>
      <c r="N131" s="49" t="s">
        <v>657</v>
      </c>
      <c r="O131" s="50">
        <v>222901964.85</v>
      </c>
      <c r="P131" s="50">
        <v>66945397.26</v>
      </c>
      <c r="Q131" s="50">
        <v>12166274.1</v>
      </c>
      <c r="R131" s="50">
        <v>61473520.29</v>
      </c>
      <c r="S131" s="51" t="s">
        <v>1687</v>
      </c>
      <c r="T131" s="50">
        <v>240540115.92</v>
      </c>
      <c r="U131" s="49" t="s">
        <v>665</v>
      </c>
      <c r="V131" s="47" t="s">
        <v>987</v>
      </c>
      <c r="W131" s="9">
        <f>IF(OR(LEFT(I131)="7",LEFT(I131,1)="8"),VALUE(RIGHT(I131,3)),VALUE(RIGHT(I131,4)))</f>
        <v>1396</v>
      </c>
    </row>
    <row r="132" spans="1:23" s="23" customFormat="1" ht="13.5" outlineLevel="2">
      <c r="A132" s="21"/>
      <c r="B132" s="59" t="s">
        <v>275</v>
      </c>
      <c r="C132" s="60"/>
      <c r="D132" s="60"/>
      <c r="E132" s="40">
        <f>SUBTOTAL(9,E133)</f>
        <v>1</v>
      </c>
      <c r="F132" s="41"/>
      <c r="G132" s="41"/>
      <c r="H132" s="41"/>
      <c r="I132" s="42"/>
      <c r="J132" s="41"/>
      <c r="K132" s="41"/>
      <c r="L132" s="41"/>
      <c r="M132" s="41"/>
      <c r="N132" s="41"/>
      <c r="O132" s="43"/>
      <c r="P132" s="43"/>
      <c r="Q132" s="43"/>
      <c r="R132" s="43"/>
      <c r="S132" s="41"/>
      <c r="T132" s="43"/>
      <c r="U132" s="41"/>
      <c r="V132" s="44"/>
      <c r="W132" s="22"/>
    </row>
    <row r="133" spans="1:23" s="10" customFormat="1" ht="151.5" customHeight="1">
      <c r="A133" s="8">
        <v>8</v>
      </c>
      <c r="B133" s="52" t="s">
        <v>642</v>
      </c>
      <c r="C133" s="52" t="s">
        <v>99</v>
      </c>
      <c r="D133" s="52" t="s">
        <v>778</v>
      </c>
      <c r="E133" s="45">
        <v>1</v>
      </c>
      <c r="F133" s="46" t="s">
        <v>1111</v>
      </c>
      <c r="G133" s="47" t="s">
        <v>1112</v>
      </c>
      <c r="H133" s="47" t="s">
        <v>516</v>
      </c>
      <c r="I133" s="48" t="s">
        <v>517</v>
      </c>
      <c r="J133" s="49" t="s">
        <v>76</v>
      </c>
      <c r="K133" s="49" t="s">
        <v>468</v>
      </c>
      <c r="L133" s="49" t="s">
        <v>690</v>
      </c>
      <c r="M133" s="49" t="s">
        <v>629</v>
      </c>
      <c r="N133" s="49" t="s">
        <v>657</v>
      </c>
      <c r="O133" s="50">
        <v>1059222.5</v>
      </c>
      <c r="P133" s="50">
        <v>4437305</v>
      </c>
      <c r="Q133" s="50">
        <v>86997.24</v>
      </c>
      <c r="R133" s="50">
        <v>4335907.59</v>
      </c>
      <c r="S133" s="51" t="s">
        <v>1688</v>
      </c>
      <c r="T133" s="50">
        <v>1247617.15</v>
      </c>
      <c r="U133" s="49" t="s">
        <v>665</v>
      </c>
      <c r="V133" s="47" t="s">
        <v>988</v>
      </c>
      <c r="W133" s="9">
        <f>IF(OR(LEFT(I133)="7",LEFT(I133,1)="8"),VALUE(RIGHT(I133,3)),VALUE(RIGHT(I133,4)))</f>
        <v>133</v>
      </c>
    </row>
    <row r="134" spans="1:23" s="17" customFormat="1" ht="44.25" customHeight="1" outlineLevel="3">
      <c r="A134" s="15"/>
      <c r="B134" s="61" t="s">
        <v>648</v>
      </c>
      <c r="C134" s="62"/>
      <c r="D134" s="62"/>
      <c r="E134" s="29">
        <f>SUBTOTAL(9,E137:E160)</f>
        <v>20</v>
      </c>
      <c r="F134" s="30"/>
      <c r="G134" s="30"/>
      <c r="H134" s="30"/>
      <c r="I134" s="31"/>
      <c r="J134" s="30"/>
      <c r="K134" s="30"/>
      <c r="L134" s="30"/>
      <c r="M134" s="30"/>
      <c r="N134" s="30"/>
      <c r="O134" s="32"/>
      <c r="P134" s="33"/>
      <c r="Q134" s="33"/>
      <c r="R134" s="33"/>
      <c r="S134" s="30"/>
      <c r="T134" s="33"/>
      <c r="U134" s="30"/>
      <c r="V134" s="34"/>
      <c r="W134" s="16"/>
    </row>
    <row r="135" spans="1:23" s="20" customFormat="1" ht="13.5" outlineLevel="1">
      <c r="A135" s="18"/>
      <c r="B135" s="63" t="s">
        <v>671</v>
      </c>
      <c r="C135" s="64" t="s">
        <v>669</v>
      </c>
      <c r="D135" s="64"/>
      <c r="E135" s="35">
        <f>SUBTOTAL(9,E137:E157)</f>
        <v>19</v>
      </c>
      <c r="F135" s="36"/>
      <c r="G135" s="36"/>
      <c r="H135" s="36"/>
      <c r="I135" s="37"/>
      <c r="J135" s="36"/>
      <c r="K135" s="36"/>
      <c r="L135" s="36"/>
      <c r="M135" s="36"/>
      <c r="N135" s="36"/>
      <c r="O135" s="38"/>
      <c r="P135" s="38"/>
      <c r="Q135" s="38"/>
      <c r="R135" s="38"/>
      <c r="S135" s="36"/>
      <c r="T135" s="38"/>
      <c r="U135" s="36"/>
      <c r="V135" s="39"/>
      <c r="W135" s="19"/>
    </row>
    <row r="136" spans="1:23" s="23" customFormat="1" ht="13.5" outlineLevel="2">
      <c r="A136" s="21"/>
      <c r="B136" s="59" t="s">
        <v>272</v>
      </c>
      <c r="C136" s="60"/>
      <c r="D136" s="60"/>
      <c r="E136" s="40">
        <f>SUBTOTAL(9,E137:E147)</f>
        <v>11</v>
      </c>
      <c r="F136" s="41"/>
      <c r="G136" s="41"/>
      <c r="H136" s="41"/>
      <c r="I136" s="42"/>
      <c r="J136" s="41"/>
      <c r="K136" s="41"/>
      <c r="L136" s="41"/>
      <c r="M136" s="41"/>
      <c r="N136" s="41"/>
      <c r="O136" s="43"/>
      <c r="P136" s="43"/>
      <c r="Q136" s="43"/>
      <c r="R136" s="43"/>
      <c r="S136" s="41"/>
      <c r="T136" s="43"/>
      <c r="U136" s="41"/>
      <c r="V136" s="44"/>
      <c r="W136" s="22"/>
    </row>
    <row r="137" spans="1:23" s="10" customFormat="1" ht="151.5" customHeight="1">
      <c r="A137" s="8">
        <v>9</v>
      </c>
      <c r="B137" s="52" t="s">
        <v>648</v>
      </c>
      <c r="C137" s="52" t="s">
        <v>99</v>
      </c>
      <c r="D137" s="52" t="s">
        <v>191</v>
      </c>
      <c r="E137" s="45">
        <v>1</v>
      </c>
      <c r="F137" s="46">
        <v>116</v>
      </c>
      <c r="G137" s="47" t="s">
        <v>1091</v>
      </c>
      <c r="H137" s="47" t="s">
        <v>508</v>
      </c>
      <c r="I137" s="48">
        <v>20020911301297</v>
      </c>
      <c r="J137" s="49" t="s">
        <v>469</v>
      </c>
      <c r="K137" s="49" t="s">
        <v>470</v>
      </c>
      <c r="L137" s="49" t="s">
        <v>228</v>
      </c>
      <c r="M137" s="49" t="s">
        <v>664</v>
      </c>
      <c r="N137" s="49" t="s">
        <v>652</v>
      </c>
      <c r="O137" s="50">
        <v>8473671766.87</v>
      </c>
      <c r="P137" s="50">
        <v>1178718177.65</v>
      </c>
      <c r="Q137" s="50">
        <v>556979407.26</v>
      </c>
      <c r="R137" s="50">
        <v>2332852984.67</v>
      </c>
      <c r="S137" s="51" t="s">
        <v>1689</v>
      </c>
      <c r="T137" s="50">
        <v>7876516367.11</v>
      </c>
      <c r="U137" s="49" t="s">
        <v>665</v>
      </c>
      <c r="V137" s="47" t="s">
        <v>1140</v>
      </c>
      <c r="W137" s="9">
        <f aca="true" t="shared" si="4" ref="W137:W147">IF(OR(LEFT(I137)="7",LEFT(I137,1)="8"),VALUE(RIGHT(I137,3)),VALUE(RIGHT(I137,4)))</f>
        <v>1297</v>
      </c>
    </row>
    <row r="138" spans="1:23" s="10" customFormat="1" ht="252" customHeight="1">
      <c r="A138" s="8">
        <v>9</v>
      </c>
      <c r="B138" s="52" t="s">
        <v>648</v>
      </c>
      <c r="C138" s="52" t="s">
        <v>99</v>
      </c>
      <c r="D138" s="52" t="s">
        <v>191</v>
      </c>
      <c r="E138" s="45">
        <v>1</v>
      </c>
      <c r="F138" s="46">
        <v>300</v>
      </c>
      <c r="G138" s="47" t="s">
        <v>1453</v>
      </c>
      <c r="H138" s="47" t="s">
        <v>508</v>
      </c>
      <c r="I138" s="48">
        <v>20170930001600</v>
      </c>
      <c r="J138" s="49" t="s">
        <v>1454</v>
      </c>
      <c r="K138" s="49" t="s">
        <v>1455</v>
      </c>
      <c r="L138" s="49" t="s">
        <v>228</v>
      </c>
      <c r="M138" s="49" t="s">
        <v>380</v>
      </c>
      <c r="N138" s="49" t="s">
        <v>652</v>
      </c>
      <c r="O138" s="50">
        <v>0</v>
      </c>
      <c r="P138" s="50">
        <v>20000000</v>
      </c>
      <c r="Q138" s="50">
        <v>12016.67</v>
      </c>
      <c r="R138" s="50">
        <v>0</v>
      </c>
      <c r="S138" s="51" t="s">
        <v>1690</v>
      </c>
      <c r="T138" s="50">
        <v>20012016.67</v>
      </c>
      <c r="U138" s="49" t="s">
        <v>665</v>
      </c>
      <c r="V138" s="47" t="s">
        <v>1456</v>
      </c>
      <c r="W138" s="9">
        <f t="shared" si="4"/>
        <v>1600</v>
      </c>
    </row>
    <row r="139" spans="1:23" s="10" customFormat="1" ht="151.5" customHeight="1">
      <c r="A139" s="8">
        <v>9</v>
      </c>
      <c r="B139" s="52" t="s">
        <v>648</v>
      </c>
      <c r="C139" s="52" t="s">
        <v>99</v>
      </c>
      <c r="D139" s="52" t="s">
        <v>191</v>
      </c>
      <c r="E139" s="45">
        <v>1</v>
      </c>
      <c r="F139" s="46">
        <v>311</v>
      </c>
      <c r="G139" s="47" t="s">
        <v>649</v>
      </c>
      <c r="H139" s="47" t="s">
        <v>508</v>
      </c>
      <c r="I139" s="48" t="s">
        <v>650</v>
      </c>
      <c r="J139" s="49" t="s">
        <v>651</v>
      </c>
      <c r="K139" s="49" t="s">
        <v>403</v>
      </c>
      <c r="L139" s="49" t="s">
        <v>228</v>
      </c>
      <c r="M139" s="49" t="s">
        <v>664</v>
      </c>
      <c r="N139" s="49" t="s">
        <v>777</v>
      </c>
      <c r="O139" s="50">
        <v>0</v>
      </c>
      <c r="P139" s="50">
        <v>0</v>
      </c>
      <c r="Q139" s="50">
        <v>0</v>
      </c>
      <c r="R139" s="50">
        <v>0</v>
      </c>
      <c r="S139" s="51" t="s">
        <v>1691</v>
      </c>
      <c r="T139" s="50">
        <v>0</v>
      </c>
      <c r="U139" s="49" t="s">
        <v>231</v>
      </c>
      <c r="V139" s="47" t="s">
        <v>1457</v>
      </c>
      <c r="W139" s="9">
        <f t="shared" si="4"/>
        <v>53</v>
      </c>
    </row>
    <row r="140" spans="1:23" s="10" customFormat="1" ht="151.5" customHeight="1">
      <c r="A140" s="8">
        <v>9</v>
      </c>
      <c r="B140" s="52" t="s">
        <v>648</v>
      </c>
      <c r="C140" s="52" t="s">
        <v>99</v>
      </c>
      <c r="D140" s="52" t="s">
        <v>191</v>
      </c>
      <c r="E140" s="45">
        <v>1</v>
      </c>
      <c r="F140" s="46">
        <v>411</v>
      </c>
      <c r="G140" s="47" t="s">
        <v>1113</v>
      </c>
      <c r="H140" s="47" t="s">
        <v>508</v>
      </c>
      <c r="I140" s="48">
        <v>20020941101304</v>
      </c>
      <c r="J140" s="49" t="s">
        <v>404</v>
      </c>
      <c r="K140" s="49" t="s">
        <v>471</v>
      </c>
      <c r="L140" s="49" t="s">
        <v>228</v>
      </c>
      <c r="M140" s="49" t="s">
        <v>664</v>
      </c>
      <c r="N140" s="49" t="s">
        <v>652</v>
      </c>
      <c r="O140" s="50">
        <v>354698624.12</v>
      </c>
      <c r="P140" s="50">
        <v>16228635.53</v>
      </c>
      <c r="Q140" s="50">
        <v>24395817.74</v>
      </c>
      <c r="R140" s="50">
        <v>12102688.71</v>
      </c>
      <c r="S140" s="51" t="s">
        <v>1692</v>
      </c>
      <c r="T140" s="50">
        <v>383220388.68</v>
      </c>
      <c r="U140" s="49" t="s">
        <v>665</v>
      </c>
      <c r="V140" s="47" t="s">
        <v>1173</v>
      </c>
      <c r="W140" s="9">
        <f t="shared" si="4"/>
        <v>1304</v>
      </c>
    </row>
    <row r="141" spans="1:23" s="10" customFormat="1" ht="200.25" customHeight="1">
      <c r="A141" s="8">
        <v>9</v>
      </c>
      <c r="B141" s="52" t="s">
        <v>648</v>
      </c>
      <c r="C141" s="52" t="s">
        <v>99</v>
      </c>
      <c r="D141" s="52" t="s">
        <v>191</v>
      </c>
      <c r="E141" s="45">
        <v>1</v>
      </c>
      <c r="F141" s="46">
        <v>500</v>
      </c>
      <c r="G141" s="47" t="s">
        <v>1458</v>
      </c>
      <c r="H141" s="47" t="s">
        <v>508</v>
      </c>
      <c r="I141" s="48">
        <v>20170950001599</v>
      </c>
      <c r="J141" s="49" t="s">
        <v>1459</v>
      </c>
      <c r="K141" s="49" t="s">
        <v>1460</v>
      </c>
      <c r="L141" s="49" t="s">
        <v>228</v>
      </c>
      <c r="M141" s="49" t="s">
        <v>380</v>
      </c>
      <c r="N141" s="49" t="s">
        <v>652</v>
      </c>
      <c r="O141" s="50">
        <v>0</v>
      </c>
      <c r="P141" s="50">
        <v>2366304825</v>
      </c>
      <c r="Q141" s="50">
        <v>2369591.37</v>
      </c>
      <c r="R141" s="50">
        <v>0</v>
      </c>
      <c r="S141" s="51" t="s">
        <v>1693</v>
      </c>
      <c r="T141" s="50">
        <v>2368674416.37</v>
      </c>
      <c r="U141" s="49" t="s">
        <v>665</v>
      </c>
      <c r="V141" s="47" t="s">
        <v>1461</v>
      </c>
      <c r="W141" s="9">
        <f t="shared" si="4"/>
        <v>1599</v>
      </c>
    </row>
    <row r="142" spans="1:23" s="10" customFormat="1" ht="214.5" customHeight="1">
      <c r="A142" s="8">
        <v>9</v>
      </c>
      <c r="B142" s="52" t="s">
        <v>648</v>
      </c>
      <c r="C142" s="52" t="s">
        <v>99</v>
      </c>
      <c r="D142" s="52" t="s">
        <v>191</v>
      </c>
      <c r="E142" s="45">
        <v>1</v>
      </c>
      <c r="F142" s="46" t="s">
        <v>406</v>
      </c>
      <c r="G142" s="47" t="s">
        <v>407</v>
      </c>
      <c r="H142" s="47" t="s">
        <v>407</v>
      </c>
      <c r="I142" s="48" t="s">
        <v>408</v>
      </c>
      <c r="J142" s="49" t="s">
        <v>532</v>
      </c>
      <c r="K142" s="49" t="s">
        <v>371</v>
      </c>
      <c r="L142" s="49" t="s">
        <v>690</v>
      </c>
      <c r="M142" s="49" t="s">
        <v>836</v>
      </c>
      <c r="N142" s="49" t="s">
        <v>777</v>
      </c>
      <c r="O142" s="50">
        <v>19861299.18</v>
      </c>
      <c r="P142" s="50">
        <v>47299262.74</v>
      </c>
      <c r="Q142" s="50">
        <v>5632190.75</v>
      </c>
      <c r="R142" s="50">
        <v>62349298.9</v>
      </c>
      <c r="S142" s="51" t="s">
        <v>1695</v>
      </c>
      <c r="T142" s="50">
        <v>10443453.77</v>
      </c>
      <c r="U142" s="49" t="s">
        <v>665</v>
      </c>
      <c r="V142" s="47" t="s">
        <v>989</v>
      </c>
      <c r="W142" s="9">
        <f t="shared" si="4"/>
        <v>961</v>
      </c>
    </row>
    <row r="143" spans="1:23" s="10" customFormat="1" ht="151.5" customHeight="1">
      <c r="A143" s="8">
        <v>9</v>
      </c>
      <c r="B143" s="52" t="s">
        <v>648</v>
      </c>
      <c r="C143" s="52" t="s">
        <v>99</v>
      </c>
      <c r="D143" s="52" t="s">
        <v>191</v>
      </c>
      <c r="E143" s="45">
        <v>1</v>
      </c>
      <c r="F143" s="46" t="s">
        <v>406</v>
      </c>
      <c r="G143" s="47" t="s">
        <v>407</v>
      </c>
      <c r="H143" s="47" t="s">
        <v>407</v>
      </c>
      <c r="I143" s="48" t="s">
        <v>409</v>
      </c>
      <c r="J143" s="49" t="s">
        <v>18</v>
      </c>
      <c r="K143" s="49" t="s">
        <v>410</v>
      </c>
      <c r="L143" s="49" t="s">
        <v>690</v>
      </c>
      <c r="M143" s="49" t="s">
        <v>389</v>
      </c>
      <c r="N143" s="49" t="s">
        <v>652</v>
      </c>
      <c r="O143" s="50">
        <v>53051701.62</v>
      </c>
      <c r="P143" s="50">
        <v>45948492</v>
      </c>
      <c r="Q143" s="50">
        <v>3137481.51</v>
      </c>
      <c r="R143" s="50">
        <v>12651243.04</v>
      </c>
      <c r="S143" s="51" t="s">
        <v>1694</v>
      </c>
      <c r="T143" s="50">
        <v>89486432.09</v>
      </c>
      <c r="U143" s="49" t="s">
        <v>665</v>
      </c>
      <c r="V143" s="47" t="s">
        <v>990</v>
      </c>
      <c r="W143" s="9">
        <f t="shared" si="4"/>
        <v>1406</v>
      </c>
    </row>
    <row r="144" spans="1:23" s="10" customFormat="1" ht="151.5" customHeight="1">
      <c r="A144" s="8">
        <v>9</v>
      </c>
      <c r="B144" s="52" t="s">
        <v>648</v>
      </c>
      <c r="C144" s="52" t="s">
        <v>99</v>
      </c>
      <c r="D144" s="52" t="s">
        <v>191</v>
      </c>
      <c r="E144" s="45">
        <v>1</v>
      </c>
      <c r="F144" s="46" t="s">
        <v>406</v>
      </c>
      <c r="G144" s="47" t="s">
        <v>407</v>
      </c>
      <c r="H144" s="47" t="s">
        <v>407</v>
      </c>
      <c r="I144" s="48" t="s">
        <v>27</v>
      </c>
      <c r="J144" s="49" t="s">
        <v>1157</v>
      </c>
      <c r="K144" s="49" t="s">
        <v>1158</v>
      </c>
      <c r="L144" s="49" t="s">
        <v>690</v>
      </c>
      <c r="M144" s="49" t="s">
        <v>389</v>
      </c>
      <c r="N144" s="49" t="s">
        <v>777</v>
      </c>
      <c r="O144" s="50">
        <v>41815199.15</v>
      </c>
      <c r="P144" s="50">
        <v>0</v>
      </c>
      <c r="Q144" s="50">
        <v>2133491.9</v>
      </c>
      <c r="R144" s="50">
        <v>13943846.56</v>
      </c>
      <c r="S144" s="51" t="s">
        <v>1696</v>
      </c>
      <c r="T144" s="50">
        <v>30004844.49</v>
      </c>
      <c r="U144" s="49" t="s">
        <v>665</v>
      </c>
      <c r="V144" s="47" t="s">
        <v>1462</v>
      </c>
      <c r="W144" s="9">
        <f t="shared" si="4"/>
        <v>1482</v>
      </c>
    </row>
    <row r="145" spans="1:23" s="10" customFormat="1" ht="151.5" customHeight="1">
      <c r="A145" s="8">
        <v>9</v>
      </c>
      <c r="B145" s="52" t="s">
        <v>648</v>
      </c>
      <c r="C145" s="52" t="s">
        <v>99</v>
      </c>
      <c r="D145" s="52" t="s">
        <v>191</v>
      </c>
      <c r="E145" s="45">
        <v>1</v>
      </c>
      <c r="F145" s="46" t="s">
        <v>606</v>
      </c>
      <c r="G145" s="47" t="s">
        <v>607</v>
      </c>
      <c r="H145" s="47" t="s">
        <v>607</v>
      </c>
      <c r="I145" s="48" t="s">
        <v>608</v>
      </c>
      <c r="J145" s="49" t="s">
        <v>672</v>
      </c>
      <c r="K145" s="49" t="s">
        <v>373</v>
      </c>
      <c r="L145" s="49" t="s">
        <v>228</v>
      </c>
      <c r="M145" s="49" t="s">
        <v>664</v>
      </c>
      <c r="N145" s="49" t="s">
        <v>777</v>
      </c>
      <c r="O145" s="50">
        <v>888753.76</v>
      </c>
      <c r="P145" s="50">
        <v>0</v>
      </c>
      <c r="Q145" s="50">
        <v>528632.06</v>
      </c>
      <c r="R145" s="50">
        <v>218937.85</v>
      </c>
      <c r="S145" s="51" t="s">
        <v>1698</v>
      </c>
      <c r="T145" s="50">
        <v>1198447.97</v>
      </c>
      <c r="U145" s="49" t="s">
        <v>665</v>
      </c>
      <c r="V145" s="47" t="s">
        <v>1464</v>
      </c>
      <c r="W145" s="9">
        <f t="shared" si="4"/>
        <v>57</v>
      </c>
    </row>
    <row r="146" spans="1:23" s="10" customFormat="1" ht="151.5" customHeight="1">
      <c r="A146" s="8">
        <v>9</v>
      </c>
      <c r="B146" s="52" t="s">
        <v>648</v>
      </c>
      <c r="C146" s="52" t="s">
        <v>99</v>
      </c>
      <c r="D146" s="52" t="s">
        <v>191</v>
      </c>
      <c r="E146" s="45">
        <v>1</v>
      </c>
      <c r="F146" s="46" t="s">
        <v>606</v>
      </c>
      <c r="G146" s="47" t="s">
        <v>607</v>
      </c>
      <c r="H146" s="47" t="s">
        <v>607</v>
      </c>
      <c r="I146" s="48" t="s">
        <v>673</v>
      </c>
      <c r="J146" s="49" t="s">
        <v>674</v>
      </c>
      <c r="K146" s="49" t="s">
        <v>372</v>
      </c>
      <c r="L146" s="49" t="s">
        <v>228</v>
      </c>
      <c r="M146" s="49" t="s">
        <v>229</v>
      </c>
      <c r="N146" s="49" t="s">
        <v>341</v>
      </c>
      <c r="O146" s="50">
        <v>268519744.21</v>
      </c>
      <c r="P146" s="50">
        <v>2665347954.78</v>
      </c>
      <c r="Q146" s="50">
        <v>18210969.41</v>
      </c>
      <c r="R146" s="50">
        <v>2666239599.17</v>
      </c>
      <c r="S146" s="51" t="s">
        <v>1697</v>
      </c>
      <c r="T146" s="50">
        <v>285839069.23</v>
      </c>
      <c r="U146" s="49" t="s">
        <v>665</v>
      </c>
      <c r="V146" s="47" t="s">
        <v>1463</v>
      </c>
      <c r="W146" s="9">
        <f t="shared" si="4"/>
        <v>731</v>
      </c>
    </row>
    <row r="147" spans="1:23" s="10" customFormat="1" ht="151.5" customHeight="1">
      <c r="A147" s="8">
        <v>9</v>
      </c>
      <c r="B147" s="52" t="s">
        <v>648</v>
      </c>
      <c r="C147" s="52" t="s">
        <v>99</v>
      </c>
      <c r="D147" s="52" t="s">
        <v>191</v>
      </c>
      <c r="E147" s="45">
        <v>1</v>
      </c>
      <c r="F147" s="46" t="s">
        <v>1192</v>
      </c>
      <c r="G147" s="47" t="s">
        <v>1193</v>
      </c>
      <c r="H147" s="47" t="s">
        <v>1193</v>
      </c>
      <c r="I147" s="48" t="s">
        <v>1194</v>
      </c>
      <c r="J147" s="49" t="s">
        <v>1195</v>
      </c>
      <c r="K147" s="49" t="s">
        <v>1196</v>
      </c>
      <c r="L147" s="49" t="s">
        <v>228</v>
      </c>
      <c r="M147" s="49" t="s">
        <v>229</v>
      </c>
      <c r="N147" s="49" t="s">
        <v>652</v>
      </c>
      <c r="O147" s="50">
        <v>49394327679.94</v>
      </c>
      <c r="P147" s="50">
        <v>18080702514.25</v>
      </c>
      <c r="Q147" s="50">
        <v>2660387342.82</v>
      </c>
      <c r="R147" s="50">
        <v>25400142597.38</v>
      </c>
      <c r="S147" s="51" t="s">
        <v>1699</v>
      </c>
      <c r="T147" s="50">
        <v>44735274939.63</v>
      </c>
      <c r="U147" s="49" t="s">
        <v>665</v>
      </c>
      <c r="V147" s="47" t="s">
        <v>1197</v>
      </c>
      <c r="W147" s="9">
        <f t="shared" si="4"/>
        <v>1581</v>
      </c>
    </row>
    <row r="148" spans="1:23" s="23" customFormat="1" ht="13.5" outlineLevel="2">
      <c r="A148" s="21"/>
      <c r="B148" s="59" t="s">
        <v>273</v>
      </c>
      <c r="C148" s="60"/>
      <c r="D148" s="60"/>
      <c r="E148" s="40">
        <f>SUBTOTAL(9,E149:E151)</f>
        <v>3</v>
      </c>
      <c r="F148" s="41"/>
      <c r="G148" s="41"/>
      <c r="H148" s="41"/>
      <c r="I148" s="42"/>
      <c r="J148" s="41"/>
      <c r="K148" s="41"/>
      <c r="L148" s="41"/>
      <c r="M148" s="41"/>
      <c r="N148" s="41"/>
      <c r="O148" s="43"/>
      <c r="P148" s="43"/>
      <c r="Q148" s="43"/>
      <c r="R148" s="43"/>
      <c r="S148" s="41"/>
      <c r="T148" s="43"/>
      <c r="U148" s="41"/>
      <c r="V148" s="44"/>
      <c r="W148" s="22"/>
    </row>
    <row r="149" spans="1:23" s="10" customFormat="1" ht="151.5" customHeight="1">
      <c r="A149" s="8">
        <v>9</v>
      </c>
      <c r="B149" s="52" t="s">
        <v>648</v>
      </c>
      <c r="C149" s="52" t="s">
        <v>99</v>
      </c>
      <c r="D149" s="52" t="s">
        <v>518</v>
      </c>
      <c r="E149" s="45">
        <v>1</v>
      </c>
      <c r="F149" s="46" t="s">
        <v>406</v>
      </c>
      <c r="G149" s="47" t="s">
        <v>407</v>
      </c>
      <c r="H149" s="47" t="s">
        <v>596</v>
      </c>
      <c r="I149" s="48" t="s">
        <v>597</v>
      </c>
      <c r="J149" s="49" t="s">
        <v>478</v>
      </c>
      <c r="K149" s="49" t="s">
        <v>0</v>
      </c>
      <c r="L149" s="49" t="s">
        <v>228</v>
      </c>
      <c r="M149" s="49" t="s">
        <v>664</v>
      </c>
      <c r="N149" s="49" t="s">
        <v>652</v>
      </c>
      <c r="O149" s="50">
        <v>0</v>
      </c>
      <c r="P149" s="50">
        <v>0</v>
      </c>
      <c r="Q149" s="50">
        <v>0</v>
      </c>
      <c r="R149" s="50">
        <v>0</v>
      </c>
      <c r="S149" s="51" t="s">
        <v>1700</v>
      </c>
      <c r="T149" s="50">
        <v>0</v>
      </c>
      <c r="U149" s="49" t="s">
        <v>665</v>
      </c>
      <c r="V149" s="47" t="s">
        <v>1301</v>
      </c>
      <c r="W149" s="9">
        <f>IF(OR(LEFT(I149)="7",LEFT(I149,1)="8"),VALUE(RIGHT(I149,3)),VALUE(RIGHT(I149,4)))</f>
        <v>64</v>
      </c>
    </row>
    <row r="150" spans="1:23" s="10" customFormat="1" ht="151.5" customHeight="1">
      <c r="A150" s="8">
        <v>9</v>
      </c>
      <c r="B150" s="52" t="s">
        <v>648</v>
      </c>
      <c r="C150" s="52" t="s">
        <v>99</v>
      </c>
      <c r="D150" s="52" t="s">
        <v>518</v>
      </c>
      <c r="E150" s="45">
        <v>1</v>
      </c>
      <c r="F150" s="46" t="s">
        <v>406</v>
      </c>
      <c r="G150" s="47" t="s">
        <v>407</v>
      </c>
      <c r="H150" s="47" t="s">
        <v>1033</v>
      </c>
      <c r="I150" s="48" t="s">
        <v>1034</v>
      </c>
      <c r="J150" s="49" t="s">
        <v>1035</v>
      </c>
      <c r="K150" s="49" t="s">
        <v>1036</v>
      </c>
      <c r="L150" s="49" t="s">
        <v>690</v>
      </c>
      <c r="M150" s="49" t="s">
        <v>1037</v>
      </c>
      <c r="N150" s="49" t="s">
        <v>652</v>
      </c>
      <c r="O150" s="50">
        <v>0</v>
      </c>
      <c r="P150" s="50">
        <v>0</v>
      </c>
      <c r="Q150" s="50">
        <v>0</v>
      </c>
      <c r="R150" s="50">
        <v>0</v>
      </c>
      <c r="S150" s="51" t="s">
        <v>1701</v>
      </c>
      <c r="T150" s="50">
        <v>0</v>
      </c>
      <c r="U150" s="49" t="s">
        <v>665</v>
      </c>
      <c r="V150" s="47" t="s">
        <v>1038</v>
      </c>
      <c r="W150" s="9">
        <f>IF(OR(LEFT(I150)="7",LEFT(I150,1)="8"),VALUE(RIGHT(I150,3)),VALUE(RIGHT(I150,4)))</f>
        <v>1549</v>
      </c>
    </row>
    <row r="151" spans="1:23" s="10" customFormat="1" ht="151.5" customHeight="1">
      <c r="A151" s="8">
        <v>9</v>
      </c>
      <c r="B151" s="52" t="s">
        <v>648</v>
      </c>
      <c r="C151" s="52" t="s">
        <v>99</v>
      </c>
      <c r="D151" s="52" t="s">
        <v>518</v>
      </c>
      <c r="E151" s="45">
        <v>1</v>
      </c>
      <c r="F151" s="46" t="s">
        <v>406</v>
      </c>
      <c r="G151" s="47" t="s">
        <v>407</v>
      </c>
      <c r="H151" s="47" t="s">
        <v>1198</v>
      </c>
      <c r="I151" s="48" t="s">
        <v>1199</v>
      </c>
      <c r="J151" s="49" t="s">
        <v>1200</v>
      </c>
      <c r="K151" s="49" t="s">
        <v>1201</v>
      </c>
      <c r="L151" s="49" t="s">
        <v>690</v>
      </c>
      <c r="M151" s="49" t="s">
        <v>1202</v>
      </c>
      <c r="N151" s="49" t="s">
        <v>652</v>
      </c>
      <c r="O151" s="50">
        <v>0</v>
      </c>
      <c r="P151" s="50">
        <v>0</v>
      </c>
      <c r="Q151" s="50">
        <v>0</v>
      </c>
      <c r="R151" s="50">
        <v>0</v>
      </c>
      <c r="S151" s="51" t="s">
        <v>1702</v>
      </c>
      <c r="T151" s="50">
        <v>0</v>
      </c>
      <c r="U151" s="49" t="s">
        <v>665</v>
      </c>
      <c r="V151" s="47" t="s">
        <v>1203</v>
      </c>
      <c r="W151" s="9">
        <f>IF(OR(LEFT(I151)="7",LEFT(I151,1)="8"),VALUE(RIGHT(I151,3)),VALUE(RIGHT(I151,4)))</f>
        <v>1580</v>
      </c>
    </row>
    <row r="152" spans="1:23" s="23" customFormat="1" ht="13.5" outlineLevel="2">
      <c r="A152" s="21"/>
      <c r="B152" s="59" t="s">
        <v>275</v>
      </c>
      <c r="C152" s="60"/>
      <c r="D152" s="60"/>
      <c r="E152" s="40">
        <f>SUBTOTAL(9,E153:E157)</f>
        <v>5</v>
      </c>
      <c r="F152" s="41"/>
      <c r="G152" s="41"/>
      <c r="H152" s="41"/>
      <c r="I152" s="42"/>
      <c r="J152" s="41"/>
      <c r="K152" s="41"/>
      <c r="L152" s="41"/>
      <c r="M152" s="41"/>
      <c r="N152" s="41"/>
      <c r="O152" s="43"/>
      <c r="P152" s="43"/>
      <c r="Q152" s="43"/>
      <c r="R152" s="43"/>
      <c r="S152" s="41"/>
      <c r="T152" s="43"/>
      <c r="U152" s="41"/>
      <c r="V152" s="44"/>
      <c r="W152" s="22"/>
    </row>
    <row r="153" spans="1:23" s="10" customFormat="1" ht="151.5" customHeight="1">
      <c r="A153" s="8">
        <v>9</v>
      </c>
      <c r="B153" s="52" t="s">
        <v>648</v>
      </c>
      <c r="C153" s="52" t="s">
        <v>99</v>
      </c>
      <c r="D153" s="52" t="s">
        <v>778</v>
      </c>
      <c r="E153" s="45">
        <v>1</v>
      </c>
      <c r="F153" s="46" t="s">
        <v>406</v>
      </c>
      <c r="G153" s="47" t="s">
        <v>407</v>
      </c>
      <c r="H153" s="47" t="s">
        <v>600</v>
      </c>
      <c r="I153" s="48" t="s">
        <v>601</v>
      </c>
      <c r="J153" s="49" t="s">
        <v>460</v>
      </c>
      <c r="K153" s="49" t="s">
        <v>4</v>
      </c>
      <c r="L153" s="49" t="s">
        <v>690</v>
      </c>
      <c r="M153" s="49" t="s">
        <v>263</v>
      </c>
      <c r="N153" s="49" t="s">
        <v>652</v>
      </c>
      <c r="O153" s="50">
        <v>0</v>
      </c>
      <c r="P153" s="50">
        <v>0</v>
      </c>
      <c r="Q153" s="50">
        <v>0</v>
      </c>
      <c r="R153" s="50">
        <v>0</v>
      </c>
      <c r="S153" s="51" t="s">
        <v>1703</v>
      </c>
      <c r="T153" s="50">
        <v>0</v>
      </c>
      <c r="U153" s="49" t="s">
        <v>665</v>
      </c>
      <c r="V153" s="47" t="s">
        <v>1039</v>
      </c>
      <c r="W153" s="9">
        <f>IF(OR(LEFT(I153)="7",LEFT(I153,1)="8"),VALUE(RIGHT(I153,3)),VALUE(RIGHT(I153,4)))</f>
        <v>246</v>
      </c>
    </row>
    <row r="154" spans="1:23" s="10" customFormat="1" ht="151.5" customHeight="1">
      <c r="A154" s="8">
        <v>9</v>
      </c>
      <c r="B154" s="52" t="s">
        <v>648</v>
      </c>
      <c r="C154" s="52" t="s">
        <v>99</v>
      </c>
      <c r="D154" s="52" t="s">
        <v>778</v>
      </c>
      <c r="E154" s="45">
        <v>1</v>
      </c>
      <c r="F154" s="46" t="s">
        <v>406</v>
      </c>
      <c r="G154" s="47" t="s">
        <v>407</v>
      </c>
      <c r="H154" s="47" t="s">
        <v>5</v>
      </c>
      <c r="I154" s="48" t="s">
        <v>602</v>
      </c>
      <c r="J154" s="49" t="s">
        <v>603</v>
      </c>
      <c r="K154" s="49" t="s">
        <v>6</v>
      </c>
      <c r="L154" s="49" t="s">
        <v>690</v>
      </c>
      <c r="M154" s="49" t="s">
        <v>412</v>
      </c>
      <c r="N154" s="49" t="s">
        <v>652</v>
      </c>
      <c r="O154" s="50">
        <v>0</v>
      </c>
      <c r="P154" s="50">
        <v>0</v>
      </c>
      <c r="Q154" s="50">
        <v>0</v>
      </c>
      <c r="R154" s="50">
        <v>0</v>
      </c>
      <c r="S154" s="51" t="s">
        <v>1704</v>
      </c>
      <c r="T154" s="50">
        <v>0</v>
      </c>
      <c r="U154" s="49" t="s">
        <v>665</v>
      </c>
      <c r="V154" s="47" t="s">
        <v>1040</v>
      </c>
      <c r="W154" s="9">
        <f>IF(OR(LEFT(I154)="7",LEFT(I154,1)="8"),VALUE(RIGHT(I154,3)),VALUE(RIGHT(I154,4)))</f>
        <v>247</v>
      </c>
    </row>
    <row r="155" spans="1:23" s="10" customFormat="1" ht="151.5" customHeight="1">
      <c r="A155" s="8">
        <v>9</v>
      </c>
      <c r="B155" s="52" t="s">
        <v>648</v>
      </c>
      <c r="C155" s="52" t="s">
        <v>99</v>
      </c>
      <c r="D155" s="52" t="s">
        <v>778</v>
      </c>
      <c r="E155" s="45">
        <v>1</v>
      </c>
      <c r="F155" s="46" t="s">
        <v>406</v>
      </c>
      <c r="G155" s="47" t="s">
        <v>407</v>
      </c>
      <c r="H155" s="47" t="s">
        <v>604</v>
      </c>
      <c r="I155" s="48" t="s">
        <v>605</v>
      </c>
      <c r="J155" s="49" t="s">
        <v>1114</v>
      </c>
      <c r="K155" s="49" t="s">
        <v>1115</v>
      </c>
      <c r="L155" s="49" t="s">
        <v>690</v>
      </c>
      <c r="M155" s="49" t="s">
        <v>412</v>
      </c>
      <c r="N155" s="49" t="s">
        <v>652</v>
      </c>
      <c r="O155" s="50">
        <v>0</v>
      </c>
      <c r="P155" s="50">
        <v>0</v>
      </c>
      <c r="Q155" s="50">
        <v>0</v>
      </c>
      <c r="R155" s="50">
        <v>0</v>
      </c>
      <c r="S155" s="51" t="s">
        <v>1705</v>
      </c>
      <c r="T155" s="50">
        <v>0</v>
      </c>
      <c r="U155" s="49" t="s">
        <v>665</v>
      </c>
      <c r="V155" s="47" t="s">
        <v>1041</v>
      </c>
      <c r="W155" s="9">
        <f>IF(OR(LEFT(I155)="7",LEFT(I155,1)="8"),VALUE(RIGHT(I155,3)),VALUE(RIGHT(I155,4)))</f>
        <v>252</v>
      </c>
    </row>
    <row r="156" spans="1:23" s="10" customFormat="1" ht="151.5" customHeight="1">
      <c r="A156" s="8">
        <v>9</v>
      </c>
      <c r="B156" s="52" t="s">
        <v>648</v>
      </c>
      <c r="C156" s="52" t="s">
        <v>99</v>
      </c>
      <c r="D156" s="52" t="s">
        <v>778</v>
      </c>
      <c r="E156" s="45">
        <v>1</v>
      </c>
      <c r="F156" s="46" t="s">
        <v>406</v>
      </c>
      <c r="G156" s="47" t="s">
        <v>407</v>
      </c>
      <c r="H156" s="47" t="s">
        <v>339</v>
      </c>
      <c r="I156" s="48" t="s">
        <v>598</v>
      </c>
      <c r="J156" s="49" t="s">
        <v>972</v>
      </c>
      <c r="K156" s="49" t="s">
        <v>3</v>
      </c>
      <c r="L156" s="49" t="s">
        <v>690</v>
      </c>
      <c r="M156" s="49" t="s">
        <v>627</v>
      </c>
      <c r="N156" s="49" t="s">
        <v>652</v>
      </c>
      <c r="O156" s="50">
        <v>0</v>
      </c>
      <c r="P156" s="50">
        <v>0</v>
      </c>
      <c r="Q156" s="50">
        <v>0</v>
      </c>
      <c r="R156" s="50">
        <v>0</v>
      </c>
      <c r="S156" s="51" t="s">
        <v>1706</v>
      </c>
      <c r="T156" s="50">
        <v>0</v>
      </c>
      <c r="U156" s="49" t="s">
        <v>665</v>
      </c>
      <c r="V156" s="47" t="s">
        <v>1042</v>
      </c>
      <c r="W156" s="9">
        <f>IF(OR(LEFT(I156)="7",LEFT(I156,1)="8"),VALUE(RIGHT(I156,3)),VALUE(RIGHT(I156,4)))</f>
        <v>320</v>
      </c>
    </row>
    <row r="157" spans="1:23" s="10" customFormat="1" ht="151.5" customHeight="1">
      <c r="A157" s="8">
        <v>9</v>
      </c>
      <c r="B157" s="52" t="s">
        <v>648</v>
      </c>
      <c r="C157" s="52" t="s">
        <v>99</v>
      </c>
      <c r="D157" s="52" t="s">
        <v>778</v>
      </c>
      <c r="E157" s="45">
        <v>1</v>
      </c>
      <c r="F157" s="46" t="s">
        <v>406</v>
      </c>
      <c r="G157" s="47" t="s">
        <v>407</v>
      </c>
      <c r="H157" s="47" t="s">
        <v>338</v>
      </c>
      <c r="I157" s="48">
        <v>700009213341</v>
      </c>
      <c r="J157" s="49" t="s">
        <v>1</v>
      </c>
      <c r="K157" s="49" t="s">
        <v>2</v>
      </c>
      <c r="L157" s="49" t="s">
        <v>690</v>
      </c>
      <c r="M157" s="49" t="s">
        <v>627</v>
      </c>
      <c r="N157" s="49" t="s">
        <v>652</v>
      </c>
      <c r="O157" s="50">
        <v>0</v>
      </c>
      <c r="P157" s="50">
        <v>0</v>
      </c>
      <c r="Q157" s="50">
        <v>0</v>
      </c>
      <c r="R157" s="50">
        <v>0</v>
      </c>
      <c r="S157" s="51" t="s">
        <v>1707</v>
      </c>
      <c r="T157" s="50">
        <v>0</v>
      </c>
      <c r="U157" s="49" t="s">
        <v>665</v>
      </c>
      <c r="V157" s="47" t="s">
        <v>1043</v>
      </c>
      <c r="W157" s="9">
        <f>IF(OR(LEFT(I157)="7",LEFT(I157,1)="8"),VALUE(RIGHT(I157,3)),VALUE(RIGHT(I157,4)))</f>
        <v>341</v>
      </c>
    </row>
    <row r="158" spans="1:23" s="20" customFormat="1" ht="13.5" outlineLevel="1">
      <c r="A158" s="18"/>
      <c r="B158" s="63" t="s">
        <v>163</v>
      </c>
      <c r="C158" s="64" t="s">
        <v>669</v>
      </c>
      <c r="D158" s="64"/>
      <c r="E158" s="35">
        <f>SUBTOTAL(9,E160)</f>
        <v>1</v>
      </c>
      <c r="F158" s="36"/>
      <c r="G158" s="36"/>
      <c r="H158" s="36"/>
      <c r="I158" s="37"/>
      <c r="J158" s="36"/>
      <c r="K158" s="36"/>
      <c r="L158" s="36"/>
      <c r="M158" s="36"/>
      <c r="N158" s="36"/>
      <c r="O158" s="38"/>
      <c r="P158" s="38"/>
      <c r="Q158" s="38"/>
      <c r="R158" s="38"/>
      <c r="S158" s="36"/>
      <c r="T158" s="38"/>
      <c r="U158" s="36"/>
      <c r="V158" s="39"/>
      <c r="W158" s="19"/>
    </row>
    <row r="159" spans="1:23" s="23" customFormat="1" ht="13.5" outlineLevel="2">
      <c r="A159" s="21"/>
      <c r="B159" s="59" t="s">
        <v>272</v>
      </c>
      <c r="C159" s="60"/>
      <c r="D159" s="60"/>
      <c r="E159" s="40">
        <f>SUBTOTAL(9,E160)</f>
        <v>1</v>
      </c>
      <c r="F159" s="41"/>
      <c r="G159" s="41"/>
      <c r="H159" s="41"/>
      <c r="I159" s="42"/>
      <c r="J159" s="41"/>
      <c r="K159" s="41"/>
      <c r="L159" s="41"/>
      <c r="M159" s="41"/>
      <c r="N159" s="41"/>
      <c r="O159" s="43"/>
      <c r="P159" s="43"/>
      <c r="Q159" s="43"/>
      <c r="R159" s="43"/>
      <c r="S159" s="41"/>
      <c r="T159" s="43"/>
      <c r="U159" s="41"/>
      <c r="V159" s="44"/>
      <c r="W159" s="22"/>
    </row>
    <row r="160" spans="1:23" s="10" customFormat="1" ht="220.5" customHeight="1">
      <c r="A160" s="8">
        <v>9</v>
      </c>
      <c r="B160" s="52" t="s">
        <v>648</v>
      </c>
      <c r="C160" s="52" t="s">
        <v>64</v>
      </c>
      <c r="D160" s="52" t="s">
        <v>191</v>
      </c>
      <c r="E160" s="45">
        <v>1</v>
      </c>
      <c r="F160" s="46" t="s">
        <v>675</v>
      </c>
      <c r="G160" s="47" t="s">
        <v>676</v>
      </c>
      <c r="H160" s="47" t="s">
        <v>676</v>
      </c>
      <c r="I160" s="48" t="s">
        <v>903</v>
      </c>
      <c r="J160" s="49" t="s">
        <v>904</v>
      </c>
      <c r="K160" s="49" t="s">
        <v>905</v>
      </c>
      <c r="L160" s="49" t="s">
        <v>228</v>
      </c>
      <c r="M160" s="49" t="s">
        <v>229</v>
      </c>
      <c r="N160" s="49" t="s">
        <v>652</v>
      </c>
      <c r="O160" s="50">
        <v>20142966.5</v>
      </c>
      <c r="P160" s="50">
        <v>0</v>
      </c>
      <c r="Q160" s="50">
        <v>1405998.62</v>
      </c>
      <c r="R160" s="50">
        <v>158379.59</v>
      </c>
      <c r="S160" s="51" t="s">
        <v>1708</v>
      </c>
      <c r="T160" s="50">
        <v>21390585.53</v>
      </c>
      <c r="U160" s="49" t="s">
        <v>665</v>
      </c>
      <c r="V160" s="47" t="s">
        <v>1465</v>
      </c>
      <c r="W160" s="9">
        <f>IF(OR(LEFT(I160)="7",LEFT(I160,1)="8"),VALUE(RIGHT(I160,3)),VALUE(RIGHT(I160,4)))</f>
        <v>1522</v>
      </c>
    </row>
    <row r="161" spans="1:23" s="17" customFormat="1" ht="30" customHeight="1" outlineLevel="3">
      <c r="A161" s="15"/>
      <c r="B161" s="61" t="s">
        <v>677</v>
      </c>
      <c r="C161" s="62"/>
      <c r="D161" s="62"/>
      <c r="E161" s="29">
        <f>SUBTOTAL(9,E164:E176)</f>
        <v>10</v>
      </c>
      <c r="F161" s="30"/>
      <c r="G161" s="30"/>
      <c r="H161" s="30"/>
      <c r="I161" s="31"/>
      <c r="J161" s="30"/>
      <c r="K161" s="30"/>
      <c r="L161" s="30"/>
      <c r="M161" s="30"/>
      <c r="N161" s="30"/>
      <c r="O161" s="32"/>
      <c r="P161" s="33"/>
      <c r="Q161" s="33"/>
      <c r="R161" s="33"/>
      <c r="S161" s="30"/>
      <c r="T161" s="33"/>
      <c r="U161" s="30"/>
      <c r="V161" s="34"/>
      <c r="W161" s="16"/>
    </row>
    <row r="162" spans="1:23" s="20" customFormat="1" ht="13.5" outlineLevel="1">
      <c r="A162" s="18"/>
      <c r="B162" s="63" t="s">
        <v>671</v>
      </c>
      <c r="C162" s="64" t="s">
        <v>669</v>
      </c>
      <c r="D162" s="64"/>
      <c r="E162" s="35">
        <f>SUBTOTAL(9,E164:E173)</f>
        <v>9</v>
      </c>
      <c r="F162" s="36"/>
      <c r="G162" s="36"/>
      <c r="H162" s="36"/>
      <c r="I162" s="37"/>
      <c r="J162" s="36"/>
      <c r="K162" s="36"/>
      <c r="L162" s="36"/>
      <c r="M162" s="36"/>
      <c r="N162" s="36"/>
      <c r="O162" s="38"/>
      <c r="P162" s="38"/>
      <c r="Q162" s="38"/>
      <c r="R162" s="38"/>
      <c r="S162" s="36"/>
      <c r="T162" s="38"/>
      <c r="U162" s="36"/>
      <c r="V162" s="39"/>
      <c r="W162" s="19"/>
    </row>
    <row r="163" spans="1:23" s="23" customFormat="1" ht="13.5" outlineLevel="2">
      <c r="A163" s="21"/>
      <c r="B163" s="59" t="s">
        <v>272</v>
      </c>
      <c r="C163" s="60"/>
      <c r="D163" s="60"/>
      <c r="E163" s="40">
        <f>SUBTOTAL(9,E164:E171)</f>
        <v>8</v>
      </c>
      <c r="F163" s="41"/>
      <c r="G163" s="41"/>
      <c r="H163" s="41"/>
      <c r="I163" s="42"/>
      <c r="J163" s="41"/>
      <c r="K163" s="41"/>
      <c r="L163" s="41"/>
      <c r="M163" s="41"/>
      <c r="N163" s="41"/>
      <c r="O163" s="43"/>
      <c r="P163" s="43"/>
      <c r="Q163" s="43"/>
      <c r="R163" s="43"/>
      <c r="S163" s="41"/>
      <c r="T163" s="43"/>
      <c r="U163" s="41"/>
      <c r="V163" s="44"/>
      <c r="W163" s="22"/>
    </row>
    <row r="164" spans="1:23" s="10" customFormat="1" ht="151.5" customHeight="1">
      <c r="A164" s="8">
        <v>10</v>
      </c>
      <c r="B164" s="52" t="s">
        <v>677</v>
      </c>
      <c r="C164" s="52" t="s">
        <v>99</v>
      </c>
      <c r="D164" s="52" t="s">
        <v>191</v>
      </c>
      <c r="E164" s="45">
        <v>1</v>
      </c>
      <c r="F164" s="46">
        <v>417</v>
      </c>
      <c r="G164" s="47" t="s">
        <v>1204</v>
      </c>
      <c r="H164" s="47" t="s">
        <v>508</v>
      </c>
      <c r="I164" s="48">
        <v>20091021301506</v>
      </c>
      <c r="J164" s="49" t="s">
        <v>1205</v>
      </c>
      <c r="K164" s="49" t="s">
        <v>1206</v>
      </c>
      <c r="L164" s="49" t="s">
        <v>228</v>
      </c>
      <c r="M164" s="49" t="s">
        <v>229</v>
      </c>
      <c r="N164" s="49" t="s">
        <v>657</v>
      </c>
      <c r="O164" s="50">
        <v>651772096.62</v>
      </c>
      <c r="P164" s="50">
        <v>410157191.52</v>
      </c>
      <c r="Q164" s="50">
        <v>48759955.05</v>
      </c>
      <c r="R164" s="50">
        <v>43729555.4</v>
      </c>
      <c r="S164" s="51" t="s">
        <v>1709</v>
      </c>
      <c r="T164" s="50">
        <v>1066959687.79</v>
      </c>
      <c r="U164" s="49" t="s">
        <v>231</v>
      </c>
      <c r="V164" s="47" t="s">
        <v>1044</v>
      </c>
      <c r="W164" s="9">
        <f aca="true" t="shared" si="5" ref="W164:W171">IF(OR(LEFT(I164)="7",LEFT(I164,1)="8"),VALUE(RIGHT(I164,3)),VALUE(RIGHT(I164,4)))</f>
        <v>1506</v>
      </c>
    </row>
    <row r="165" spans="1:23" s="10" customFormat="1" ht="181.5" customHeight="1">
      <c r="A165" s="8">
        <v>10</v>
      </c>
      <c r="B165" s="52" t="s">
        <v>677</v>
      </c>
      <c r="C165" s="52" t="s">
        <v>99</v>
      </c>
      <c r="D165" s="52" t="s">
        <v>191</v>
      </c>
      <c r="E165" s="45">
        <v>1</v>
      </c>
      <c r="F165" s="46" t="s">
        <v>562</v>
      </c>
      <c r="G165" s="47" t="s">
        <v>1159</v>
      </c>
      <c r="H165" s="47" t="s">
        <v>508</v>
      </c>
      <c r="I165" s="48">
        <v>700010210258</v>
      </c>
      <c r="J165" s="49" t="s">
        <v>521</v>
      </c>
      <c r="K165" s="49" t="s">
        <v>377</v>
      </c>
      <c r="L165" s="49" t="s">
        <v>690</v>
      </c>
      <c r="M165" s="49" t="s">
        <v>628</v>
      </c>
      <c r="N165" s="49" t="s">
        <v>230</v>
      </c>
      <c r="O165" s="50">
        <v>181751976</v>
      </c>
      <c r="P165" s="50">
        <v>-4733585.44</v>
      </c>
      <c r="Q165" s="50">
        <v>18150615</v>
      </c>
      <c r="R165" s="50">
        <v>22888185.53</v>
      </c>
      <c r="S165" s="51" t="s">
        <v>1710</v>
      </c>
      <c r="T165" s="50">
        <v>172280820.03</v>
      </c>
      <c r="U165" s="49" t="s">
        <v>231</v>
      </c>
      <c r="V165" s="47" t="s">
        <v>1393</v>
      </c>
      <c r="W165" s="9">
        <f t="shared" si="5"/>
        <v>258</v>
      </c>
    </row>
    <row r="166" spans="1:23" s="10" customFormat="1" ht="195" customHeight="1">
      <c r="A166" s="8">
        <v>10</v>
      </c>
      <c r="B166" s="52" t="s">
        <v>677</v>
      </c>
      <c r="C166" s="52" t="s">
        <v>99</v>
      </c>
      <c r="D166" s="52" t="s">
        <v>191</v>
      </c>
      <c r="E166" s="45">
        <v>1</v>
      </c>
      <c r="F166" s="46" t="s">
        <v>562</v>
      </c>
      <c r="G166" s="47" t="s">
        <v>1159</v>
      </c>
      <c r="H166" s="47" t="s">
        <v>508</v>
      </c>
      <c r="I166" s="48">
        <v>20091021101504</v>
      </c>
      <c r="J166" s="49" t="s">
        <v>1344</v>
      </c>
      <c r="K166" s="49" t="s">
        <v>1345</v>
      </c>
      <c r="L166" s="49" t="s">
        <v>228</v>
      </c>
      <c r="M166" s="49" t="s">
        <v>380</v>
      </c>
      <c r="N166" s="49" t="s">
        <v>657</v>
      </c>
      <c r="O166" s="50">
        <v>332189908.69</v>
      </c>
      <c r="P166" s="50">
        <v>1860538986.3</v>
      </c>
      <c r="Q166" s="50">
        <v>490873417.53</v>
      </c>
      <c r="R166" s="50">
        <v>2282605146.3</v>
      </c>
      <c r="S166" s="51" t="s">
        <v>1711</v>
      </c>
      <c r="T166" s="50">
        <v>400997166.22</v>
      </c>
      <c r="U166" s="49" t="s">
        <v>231</v>
      </c>
      <c r="V166" s="47" t="s">
        <v>1359</v>
      </c>
      <c r="W166" s="9">
        <f t="shared" si="5"/>
        <v>1504</v>
      </c>
    </row>
    <row r="167" spans="1:23" s="10" customFormat="1" ht="151.5" customHeight="1">
      <c r="A167" s="8">
        <v>10</v>
      </c>
      <c r="B167" s="52" t="s">
        <v>677</v>
      </c>
      <c r="C167" s="52" t="s">
        <v>99</v>
      </c>
      <c r="D167" s="52" t="s">
        <v>191</v>
      </c>
      <c r="E167" s="45">
        <v>1</v>
      </c>
      <c r="F167" s="46" t="s">
        <v>834</v>
      </c>
      <c r="G167" s="47" t="s">
        <v>835</v>
      </c>
      <c r="H167" s="47" t="s">
        <v>835</v>
      </c>
      <c r="I167" s="48" t="s">
        <v>621</v>
      </c>
      <c r="J167" s="49" t="s">
        <v>206</v>
      </c>
      <c r="K167" s="49" t="s">
        <v>796</v>
      </c>
      <c r="L167" s="49" t="s">
        <v>690</v>
      </c>
      <c r="M167" s="49" t="s">
        <v>629</v>
      </c>
      <c r="N167" s="49" t="s">
        <v>777</v>
      </c>
      <c r="O167" s="50">
        <v>387046744.63</v>
      </c>
      <c r="P167" s="50">
        <v>411868270.24</v>
      </c>
      <c r="Q167" s="50">
        <v>33509099.82</v>
      </c>
      <c r="R167" s="50">
        <v>419701697.93</v>
      </c>
      <c r="S167" s="51" t="s">
        <v>1712</v>
      </c>
      <c r="T167" s="50">
        <v>412722416.76</v>
      </c>
      <c r="U167" s="49" t="s">
        <v>665</v>
      </c>
      <c r="V167" s="47" t="s">
        <v>991</v>
      </c>
      <c r="W167" s="9">
        <f t="shared" si="5"/>
        <v>1422</v>
      </c>
    </row>
    <row r="168" spans="1:23" s="10" customFormat="1" ht="151.5" customHeight="1">
      <c r="A168" s="8">
        <v>10</v>
      </c>
      <c r="B168" s="52" t="s">
        <v>677</v>
      </c>
      <c r="C168" s="52" t="s">
        <v>99</v>
      </c>
      <c r="D168" s="52" t="s">
        <v>191</v>
      </c>
      <c r="E168" s="45">
        <v>1</v>
      </c>
      <c r="F168" s="46" t="s">
        <v>622</v>
      </c>
      <c r="G168" s="47" t="s">
        <v>623</v>
      </c>
      <c r="H168" s="47" t="s">
        <v>623</v>
      </c>
      <c r="I168" s="48" t="s">
        <v>624</v>
      </c>
      <c r="J168" s="49" t="s">
        <v>1174</v>
      </c>
      <c r="K168" s="49" t="s">
        <v>625</v>
      </c>
      <c r="L168" s="49" t="s">
        <v>690</v>
      </c>
      <c r="M168" s="49" t="s">
        <v>627</v>
      </c>
      <c r="N168" s="49" t="s">
        <v>777</v>
      </c>
      <c r="O168" s="50">
        <v>53628828.69</v>
      </c>
      <c r="P168" s="50">
        <v>8312280.69</v>
      </c>
      <c r="Q168" s="50">
        <v>1225680.48</v>
      </c>
      <c r="R168" s="50">
        <v>6135379.82</v>
      </c>
      <c r="S168" s="51" t="s">
        <v>1714</v>
      </c>
      <c r="T168" s="50">
        <v>57031410.04</v>
      </c>
      <c r="U168" s="49" t="s">
        <v>231</v>
      </c>
      <c r="V168" s="47" t="s">
        <v>1175</v>
      </c>
      <c r="W168" s="9">
        <f t="shared" si="5"/>
        <v>733</v>
      </c>
    </row>
    <row r="169" spans="1:23" s="10" customFormat="1" ht="151.5" customHeight="1">
      <c r="A169" s="8">
        <v>10</v>
      </c>
      <c r="B169" s="52" t="s">
        <v>677</v>
      </c>
      <c r="C169" s="52" t="s">
        <v>99</v>
      </c>
      <c r="D169" s="52" t="s">
        <v>191</v>
      </c>
      <c r="E169" s="45">
        <v>1</v>
      </c>
      <c r="F169" s="46" t="s">
        <v>622</v>
      </c>
      <c r="G169" s="47" t="s">
        <v>623</v>
      </c>
      <c r="H169" s="47" t="s">
        <v>623</v>
      </c>
      <c r="I169" s="48" t="s">
        <v>626</v>
      </c>
      <c r="J169" s="49" t="s">
        <v>7</v>
      </c>
      <c r="K169" s="49" t="s">
        <v>625</v>
      </c>
      <c r="L169" s="49" t="s">
        <v>690</v>
      </c>
      <c r="M169" s="49" t="s">
        <v>627</v>
      </c>
      <c r="N169" s="49" t="s">
        <v>777</v>
      </c>
      <c r="O169" s="50">
        <v>1299462.03</v>
      </c>
      <c r="P169" s="50">
        <v>286377.95</v>
      </c>
      <c r="Q169" s="50">
        <v>56141.5</v>
      </c>
      <c r="R169" s="50">
        <v>445248.75</v>
      </c>
      <c r="S169" s="51" t="s">
        <v>1715</v>
      </c>
      <c r="T169" s="50">
        <v>1196732.73</v>
      </c>
      <c r="U169" s="49" t="s">
        <v>231</v>
      </c>
      <c r="V169" s="47" t="s">
        <v>1176</v>
      </c>
      <c r="W169" s="9">
        <f t="shared" si="5"/>
        <v>734</v>
      </c>
    </row>
    <row r="170" spans="1:23" s="10" customFormat="1" ht="171.75" customHeight="1">
      <c r="A170" s="8">
        <v>10</v>
      </c>
      <c r="B170" s="52" t="s">
        <v>677</v>
      </c>
      <c r="C170" s="52" t="s">
        <v>99</v>
      </c>
      <c r="D170" s="52" t="s">
        <v>191</v>
      </c>
      <c r="E170" s="45">
        <v>1</v>
      </c>
      <c r="F170" s="46" t="s">
        <v>622</v>
      </c>
      <c r="G170" s="47" t="s">
        <v>623</v>
      </c>
      <c r="H170" s="47" t="s">
        <v>623</v>
      </c>
      <c r="I170" s="48" t="s">
        <v>1063</v>
      </c>
      <c r="J170" s="49" t="s">
        <v>1064</v>
      </c>
      <c r="K170" s="49" t="s">
        <v>1065</v>
      </c>
      <c r="L170" s="49" t="s">
        <v>690</v>
      </c>
      <c r="M170" s="49" t="s">
        <v>627</v>
      </c>
      <c r="N170" s="49" t="s">
        <v>341</v>
      </c>
      <c r="O170" s="50">
        <v>29882200.73</v>
      </c>
      <c r="P170" s="50">
        <v>8626500.79</v>
      </c>
      <c r="Q170" s="50">
        <v>1982222.79</v>
      </c>
      <c r="R170" s="50">
        <v>11180590.72</v>
      </c>
      <c r="S170" s="51" t="s">
        <v>1713</v>
      </c>
      <c r="T170" s="50">
        <v>29310333.59</v>
      </c>
      <c r="U170" s="49" t="s">
        <v>231</v>
      </c>
      <c r="V170" s="47" t="s">
        <v>1177</v>
      </c>
      <c r="W170" s="9">
        <f t="shared" si="5"/>
        <v>1558</v>
      </c>
    </row>
    <row r="171" spans="1:23" s="10" customFormat="1" ht="228.75" customHeight="1">
      <c r="A171" s="8">
        <v>10</v>
      </c>
      <c r="B171" s="52" t="s">
        <v>677</v>
      </c>
      <c r="C171" s="52" t="s">
        <v>99</v>
      </c>
      <c r="D171" s="52" t="s">
        <v>191</v>
      </c>
      <c r="E171" s="45">
        <v>1</v>
      </c>
      <c r="F171" s="46" t="s">
        <v>942</v>
      </c>
      <c r="G171" s="47" t="s">
        <v>943</v>
      </c>
      <c r="H171" s="47" t="s">
        <v>568</v>
      </c>
      <c r="I171" s="48" t="s">
        <v>47</v>
      </c>
      <c r="J171" s="49" t="s">
        <v>967</v>
      </c>
      <c r="K171" s="49" t="s">
        <v>968</v>
      </c>
      <c r="L171" s="49" t="s">
        <v>228</v>
      </c>
      <c r="M171" s="49" t="s">
        <v>572</v>
      </c>
      <c r="N171" s="49" t="s">
        <v>230</v>
      </c>
      <c r="O171" s="50">
        <v>5092366.92</v>
      </c>
      <c r="P171" s="50">
        <v>3224891.93</v>
      </c>
      <c r="Q171" s="50">
        <v>70373.89</v>
      </c>
      <c r="R171" s="50">
        <v>4759495.74</v>
      </c>
      <c r="S171" s="51" t="s">
        <v>1716</v>
      </c>
      <c r="T171" s="50">
        <v>3628137</v>
      </c>
      <c r="U171" s="49" t="s">
        <v>231</v>
      </c>
      <c r="V171" s="47" t="s">
        <v>992</v>
      </c>
      <c r="W171" s="9">
        <f t="shared" si="5"/>
        <v>1324</v>
      </c>
    </row>
    <row r="172" spans="1:23" s="23" customFormat="1" ht="13.5" outlineLevel="2">
      <c r="A172" s="21"/>
      <c r="B172" s="59" t="s">
        <v>275</v>
      </c>
      <c r="C172" s="60"/>
      <c r="D172" s="60"/>
      <c r="E172" s="40">
        <f>SUBTOTAL(9,E173:E173)</f>
        <v>1</v>
      </c>
      <c r="F172" s="41"/>
      <c r="G172" s="41"/>
      <c r="H172" s="41"/>
      <c r="I172" s="42"/>
      <c r="J172" s="41"/>
      <c r="K172" s="41"/>
      <c r="L172" s="41"/>
      <c r="M172" s="41"/>
      <c r="N172" s="41"/>
      <c r="O172" s="43"/>
      <c r="P172" s="43"/>
      <c r="Q172" s="43"/>
      <c r="R172" s="43"/>
      <c r="S172" s="41"/>
      <c r="T172" s="43"/>
      <c r="U172" s="41"/>
      <c r="V172" s="44"/>
      <c r="W172" s="22"/>
    </row>
    <row r="173" spans="1:23" s="10" customFormat="1" ht="151.5" customHeight="1">
      <c r="A173" s="8">
        <v>10</v>
      </c>
      <c r="B173" s="52" t="s">
        <v>677</v>
      </c>
      <c r="C173" s="52" t="s">
        <v>99</v>
      </c>
      <c r="D173" s="52" t="s">
        <v>778</v>
      </c>
      <c r="E173" s="45">
        <v>1</v>
      </c>
      <c r="F173" s="46" t="s">
        <v>834</v>
      </c>
      <c r="G173" s="47" t="s">
        <v>835</v>
      </c>
      <c r="H173" s="47" t="s">
        <v>835</v>
      </c>
      <c r="I173" s="48" t="s">
        <v>105</v>
      </c>
      <c r="J173" s="49" t="s">
        <v>207</v>
      </c>
      <c r="K173" s="49" t="s">
        <v>797</v>
      </c>
      <c r="L173" s="49" t="s">
        <v>690</v>
      </c>
      <c r="M173" s="49" t="s">
        <v>629</v>
      </c>
      <c r="N173" s="49" t="s">
        <v>777</v>
      </c>
      <c r="O173" s="50">
        <v>9025988.95</v>
      </c>
      <c r="P173" s="50">
        <v>42992371.48</v>
      </c>
      <c r="Q173" s="50">
        <v>1700379.09</v>
      </c>
      <c r="R173" s="50">
        <v>53690259.39</v>
      </c>
      <c r="S173" s="51" t="s">
        <v>1717</v>
      </c>
      <c r="T173" s="50">
        <v>28480.13</v>
      </c>
      <c r="U173" s="49" t="s">
        <v>665</v>
      </c>
      <c r="V173" s="47" t="s">
        <v>993</v>
      </c>
      <c r="W173" s="9">
        <f>IF(OR(LEFT(I173)="7",LEFT(I173,1)="8"),VALUE(RIGHT(I173,3)),VALUE(RIGHT(I173,4)))</f>
        <v>1416</v>
      </c>
    </row>
    <row r="174" spans="1:23" s="20" customFormat="1" ht="13.5" outlineLevel="1">
      <c r="A174" s="18"/>
      <c r="B174" s="63" t="s">
        <v>163</v>
      </c>
      <c r="C174" s="64" t="s">
        <v>669</v>
      </c>
      <c r="D174" s="64"/>
      <c r="E174" s="35">
        <f>SUBTOTAL(9,E176)</f>
        <v>1</v>
      </c>
      <c r="F174" s="36"/>
      <c r="G174" s="36"/>
      <c r="H174" s="36"/>
      <c r="I174" s="37"/>
      <c r="J174" s="36"/>
      <c r="K174" s="36"/>
      <c r="L174" s="36"/>
      <c r="M174" s="36"/>
      <c r="N174" s="36"/>
      <c r="O174" s="38"/>
      <c r="P174" s="38"/>
      <c r="Q174" s="38"/>
      <c r="R174" s="38"/>
      <c r="S174" s="36"/>
      <c r="T174" s="38"/>
      <c r="U174" s="36"/>
      <c r="V174" s="39"/>
      <c r="W174" s="19"/>
    </row>
    <row r="175" spans="1:23" s="23" customFormat="1" ht="15.75" customHeight="1" outlineLevel="2">
      <c r="A175" s="21"/>
      <c r="B175" s="59" t="s">
        <v>272</v>
      </c>
      <c r="C175" s="60"/>
      <c r="D175" s="60"/>
      <c r="E175" s="40">
        <f>SUBTOTAL(9,E176)</f>
        <v>1</v>
      </c>
      <c r="F175" s="41"/>
      <c r="G175" s="41"/>
      <c r="H175" s="41"/>
      <c r="I175" s="42"/>
      <c r="J175" s="41"/>
      <c r="K175" s="41"/>
      <c r="L175" s="41"/>
      <c r="M175" s="41"/>
      <c r="N175" s="41"/>
      <c r="O175" s="43"/>
      <c r="P175" s="43"/>
      <c r="Q175" s="43"/>
      <c r="R175" s="43"/>
      <c r="S175" s="41"/>
      <c r="T175" s="43"/>
      <c r="U175" s="41"/>
      <c r="V175" s="44"/>
      <c r="W175" s="22"/>
    </row>
    <row r="176" spans="1:23" s="10" customFormat="1" ht="151.5" customHeight="1">
      <c r="A176" s="8">
        <v>10</v>
      </c>
      <c r="B176" s="52" t="s">
        <v>677</v>
      </c>
      <c r="C176" s="52" t="s">
        <v>64</v>
      </c>
      <c r="D176" s="52" t="s">
        <v>191</v>
      </c>
      <c r="E176" s="45">
        <v>1</v>
      </c>
      <c r="F176" s="46" t="s">
        <v>942</v>
      </c>
      <c r="G176" s="47" t="s">
        <v>943</v>
      </c>
      <c r="H176" s="47" t="s">
        <v>943</v>
      </c>
      <c r="I176" s="48" t="s">
        <v>944</v>
      </c>
      <c r="J176" s="49" t="s">
        <v>945</v>
      </c>
      <c r="K176" s="49" t="s">
        <v>946</v>
      </c>
      <c r="L176" s="49" t="s">
        <v>228</v>
      </c>
      <c r="M176" s="49" t="s">
        <v>572</v>
      </c>
      <c r="N176" s="49" t="s">
        <v>657</v>
      </c>
      <c r="O176" s="50">
        <v>62633274.88</v>
      </c>
      <c r="P176" s="50">
        <v>0</v>
      </c>
      <c r="Q176" s="50">
        <v>4027172.49</v>
      </c>
      <c r="R176" s="50">
        <v>6272874.86</v>
      </c>
      <c r="S176" s="51" t="s">
        <v>1718</v>
      </c>
      <c r="T176" s="50">
        <v>60387572.51</v>
      </c>
      <c r="U176" s="49" t="s">
        <v>231</v>
      </c>
      <c r="V176" s="47" t="s">
        <v>1928</v>
      </c>
      <c r="W176" s="9">
        <f>IF(OR(LEFT(I176)="7",LEFT(I176,1)="8"),VALUE(RIGHT(I176,3)),VALUE(RIGHT(I176,4)))</f>
        <v>1542</v>
      </c>
    </row>
    <row r="177" spans="1:23" s="17" customFormat="1" ht="24.75" customHeight="1" outlineLevel="3">
      <c r="A177" s="15"/>
      <c r="B177" s="61" t="s">
        <v>767</v>
      </c>
      <c r="C177" s="62"/>
      <c r="D177" s="62"/>
      <c r="E177" s="29">
        <f>SUBTOTAL(9,E180:E212)</f>
        <v>27</v>
      </c>
      <c r="F177" s="30"/>
      <c r="G177" s="30"/>
      <c r="H177" s="30"/>
      <c r="I177" s="31"/>
      <c r="J177" s="30"/>
      <c r="K177" s="30"/>
      <c r="L177" s="30"/>
      <c r="M177" s="30"/>
      <c r="N177" s="30"/>
      <c r="O177" s="32"/>
      <c r="P177" s="33"/>
      <c r="Q177" s="33"/>
      <c r="R177" s="33"/>
      <c r="S177" s="30"/>
      <c r="T177" s="33"/>
      <c r="U177" s="30"/>
      <c r="V177" s="34"/>
      <c r="W177" s="16"/>
    </row>
    <row r="178" spans="1:23" s="20" customFormat="1" ht="13.5" outlineLevel="1">
      <c r="A178" s="18"/>
      <c r="B178" s="63" t="s">
        <v>671</v>
      </c>
      <c r="C178" s="64" t="s">
        <v>669</v>
      </c>
      <c r="D178" s="64"/>
      <c r="E178" s="35">
        <f>SUBTOTAL(9,E180:E204)</f>
        <v>23</v>
      </c>
      <c r="F178" s="36"/>
      <c r="G178" s="36"/>
      <c r="H178" s="36"/>
      <c r="I178" s="37"/>
      <c r="J178" s="36"/>
      <c r="K178" s="36"/>
      <c r="L178" s="36"/>
      <c r="M178" s="36"/>
      <c r="N178" s="36"/>
      <c r="O178" s="38"/>
      <c r="P178" s="38"/>
      <c r="Q178" s="38"/>
      <c r="R178" s="38"/>
      <c r="S178" s="36"/>
      <c r="T178" s="38"/>
      <c r="U178" s="36"/>
      <c r="V178" s="39"/>
      <c r="W178" s="19"/>
    </row>
    <row r="179" spans="1:23" s="23" customFormat="1" ht="13.5" outlineLevel="2">
      <c r="A179" s="21"/>
      <c r="B179" s="59" t="s">
        <v>272</v>
      </c>
      <c r="C179" s="60"/>
      <c r="D179" s="60"/>
      <c r="E179" s="40">
        <f>SUBTOTAL(9,E180:E196)</f>
        <v>17</v>
      </c>
      <c r="F179" s="41"/>
      <c r="G179" s="41"/>
      <c r="H179" s="41"/>
      <c r="I179" s="42"/>
      <c r="J179" s="41"/>
      <c r="K179" s="41"/>
      <c r="L179" s="41"/>
      <c r="M179" s="41"/>
      <c r="N179" s="41"/>
      <c r="O179" s="43"/>
      <c r="P179" s="43"/>
      <c r="Q179" s="43"/>
      <c r="R179" s="43"/>
      <c r="S179" s="41"/>
      <c r="T179" s="43"/>
      <c r="U179" s="41"/>
      <c r="V179" s="44"/>
      <c r="W179" s="22"/>
    </row>
    <row r="180" spans="1:23" s="10" customFormat="1" ht="151.5" customHeight="1">
      <c r="A180" s="8">
        <v>11</v>
      </c>
      <c r="B180" s="52" t="s">
        <v>767</v>
      </c>
      <c r="C180" s="52" t="s">
        <v>99</v>
      </c>
      <c r="D180" s="52" t="s">
        <v>191</v>
      </c>
      <c r="E180" s="45">
        <v>1</v>
      </c>
      <c r="F180" s="46">
        <v>112</v>
      </c>
      <c r="G180" s="47" t="s">
        <v>768</v>
      </c>
      <c r="H180" s="47" t="s">
        <v>508</v>
      </c>
      <c r="I180" s="48">
        <v>700011112023</v>
      </c>
      <c r="J180" s="49" t="s">
        <v>803</v>
      </c>
      <c r="K180" s="49" t="s">
        <v>804</v>
      </c>
      <c r="L180" s="49" t="s">
        <v>228</v>
      </c>
      <c r="M180" s="49" t="s">
        <v>229</v>
      </c>
      <c r="N180" s="49" t="s">
        <v>657</v>
      </c>
      <c r="O180" s="50">
        <v>6330806</v>
      </c>
      <c r="P180" s="50">
        <v>298331.02</v>
      </c>
      <c r="Q180" s="50">
        <v>24788.87</v>
      </c>
      <c r="R180" s="50">
        <v>204566.18</v>
      </c>
      <c r="S180" s="51" t="s">
        <v>1719</v>
      </c>
      <c r="T180" s="50">
        <v>6460249</v>
      </c>
      <c r="U180" s="49" t="s">
        <v>665</v>
      </c>
      <c r="V180" s="47" t="s">
        <v>1929</v>
      </c>
      <c r="W180" s="9">
        <f aca="true" t="shared" si="6" ref="W180:W196">IF(OR(LEFT(I180)="7",LEFT(I180,1)="8"),VALUE(RIGHT(I180,3)),VALUE(RIGHT(I180,4)))</f>
        <v>23</v>
      </c>
    </row>
    <row r="181" spans="1:23" s="10" customFormat="1" ht="151.5" customHeight="1">
      <c r="A181" s="8">
        <v>11</v>
      </c>
      <c r="B181" s="52" t="s">
        <v>767</v>
      </c>
      <c r="C181" s="52" t="s">
        <v>99</v>
      </c>
      <c r="D181" s="52" t="s">
        <v>191</v>
      </c>
      <c r="E181" s="45">
        <v>1</v>
      </c>
      <c r="F181" s="46">
        <v>112</v>
      </c>
      <c r="G181" s="47" t="s">
        <v>768</v>
      </c>
      <c r="H181" s="47" t="s">
        <v>508</v>
      </c>
      <c r="I181" s="48">
        <v>700011200225</v>
      </c>
      <c r="J181" s="49" t="s">
        <v>769</v>
      </c>
      <c r="K181" s="49" t="s">
        <v>770</v>
      </c>
      <c r="L181" s="49" t="s">
        <v>690</v>
      </c>
      <c r="M181" s="49" t="s">
        <v>412</v>
      </c>
      <c r="N181" s="49" t="s">
        <v>657</v>
      </c>
      <c r="O181" s="50">
        <v>9892219.07</v>
      </c>
      <c r="P181" s="50">
        <v>4501044.42</v>
      </c>
      <c r="Q181" s="50">
        <v>611612.08</v>
      </c>
      <c r="R181" s="50">
        <v>2738100.23</v>
      </c>
      <c r="S181" s="51" t="s">
        <v>1720</v>
      </c>
      <c r="T181" s="50">
        <v>7537819</v>
      </c>
      <c r="U181" s="49" t="s">
        <v>665</v>
      </c>
      <c r="V181" s="47" t="s">
        <v>1930</v>
      </c>
      <c r="W181" s="9">
        <f t="shared" si="6"/>
        <v>225</v>
      </c>
    </row>
    <row r="182" spans="1:23" s="10" customFormat="1" ht="151.5" customHeight="1">
      <c r="A182" s="8">
        <v>11</v>
      </c>
      <c r="B182" s="52" t="s">
        <v>767</v>
      </c>
      <c r="C182" s="52" t="s">
        <v>99</v>
      </c>
      <c r="D182" s="52" t="s">
        <v>191</v>
      </c>
      <c r="E182" s="45">
        <v>1</v>
      </c>
      <c r="F182" s="46">
        <v>310</v>
      </c>
      <c r="G182" s="47" t="s">
        <v>362</v>
      </c>
      <c r="H182" s="47" t="s">
        <v>508</v>
      </c>
      <c r="I182" s="48">
        <v>20011130001221</v>
      </c>
      <c r="J182" s="49" t="s">
        <v>363</v>
      </c>
      <c r="K182" s="49" t="s">
        <v>364</v>
      </c>
      <c r="L182" s="49" t="s">
        <v>690</v>
      </c>
      <c r="M182" s="49" t="s">
        <v>629</v>
      </c>
      <c r="N182" s="49" t="s">
        <v>657</v>
      </c>
      <c r="O182" s="50">
        <v>160429360.82</v>
      </c>
      <c r="P182" s="50">
        <v>52802018.91</v>
      </c>
      <c r="Q182" s="50">
        <v>11118557.82</v>
      </c>
      <c r="R182" s="50">
        <v>27527445.24</v>
      </c>
      <c r="S182" s="51" t="s">
        <v>1722</v>
      </c>
      <c r="T182" s="50">
        <v>196822492.31</v>
      </c>
      <c r="U182" s="49" t="s">
        <v>665</v>
      </c>
      <c r="V182" s="47" t="s">
        <v>1227</v>
      </c>
      <c r="W182" s="9">
        <f t="shared" si="6"/>
        <v>1221</v>
      </c>
    </row>
    <row r="183" spans="1:23" s="10" customFormat="1" ht="184.5" customHeight="1">
      <c r="A183" s="8">
        <v>11</v>
      </c>
      <c r="B183" s="52" t="s">
        <v>767</v>
      </c>
      <c r="C183" s="52" t="s">
        <v>99</v>
      </c>
      <c r="D183" s="52" t="s">
        <v>191</v>
      </c>
      <c r="E183" s="45">
        <v>1</v>
      </c>
      <c r="F183" s="46">
        <v>310</v>
      </c>
      <c r="G183" s="47" t="s">
        <v>362</v>
      </c>
      <c r="H183" s="47" t="s">
        <v>508</v>
      </c>
      <c r="I183" s="48">
        <v>20141131001579</v>
      </c>
      <c r="J183" s="49" t="s">
        <v>1207</v>
      </c>
      <c r="K183" s="49" t="s">
        <v>1208</v>
      </c>
      <c r="L183" s="49" t="s">
        <v>228</v>
      </c>
      <c r="M183" s="49" t="s">
        <v>647</v>
      </c>
      <c r="N183" s="49" t="s">
        <v>657</v>
      </c>
      <c r="O183" s="50">
        <v>5620342893.55</v>
      </c>
      <c r="P183" s="50">
        <v>2449194961.77</v>
      </c>
      <c r="Q183" s="50">
        <v>290038886.52</v>
      </c>
      <c r="R183" s="50">
        <v>3193415694.12</v>
      </c>
      <c r="S183" s="51" t="s">
        <v>1721</v>
      </c>
      <c r="T183" s="50">
        <v>5166161047.72</v>
      </c>
      <c r="U183" s="49" t="s">
        <v>231</v>
      </c>
      <c r="V183" s="47" t="s">
        <v>1394</v>
      </c>
      <c r="W183" s="9">
        <f t="shared" si="6"/>
        <v>1579</v>
      </c>
    </row>
    <row r="184" spans="1:23" s="10" customFormat="1" ht="223.5" customHeight="1">
      <c r="A184" s="8">
        <v>11</v>
      </c>
      <c r="B184" s="52" t="s">
        <v>767</v>
      </c>
      <c r="C184" s="52" t="s">
        <v>99</v>
      </c>
      <c r="D184" s="52" t="s">
        <v>191</v>
      </c>
      <c r="E184" s="45">
        <v>1</v>
      </c>
      <c r="F184" s="46">
        <v>511</v>
      </c>
      <c r="G184" s="47" t="s">
        <v>496</v>
      </c>
      <c r="H184" s="47" t="s">
        <v>508</v>
      </c>
      <c r="I184" s="48" t="s">
        <v>462</v>
      </c>
      <c r="J184" s="49" t="s">
        <v>463</v>
      </c>
      <c r="K184" s="49" t="s">
        <v>779</v>
      </c>
      <c r="L184" s="49" t="s">
        <v>690</v>
      </c>
      <c r="M184" s="49" t="s">
        <v>412</v>
      </c>
      <c r="N184" s="49" t="s">
        <v>657</v>
      </c>
      <c r="O184" s="50">
        <v>0</v>
      </c>
      <c r="P184" s="50">
        <v>0</v>
      </c>
      <c r="Q184" s="50">
        <v>0</v>
      </c>
      <c r="R184" s="50">
        <v>0</v>
      </c>
      <c r="S184" s="51" t="s">
        <v>1723</v>
      </c>
      <c r="T184" s="50">
        <v>0</v>
      </c>
      <c r="U184" s="49" t="s">
        <v>231</v>
      </c>
      <c r="V184" s="47" t="s">
        <v>1296</v>
      </c>
      <c r="W184" s="9">
        <f t="shared" si="6"/>
        <v>893</v>
      </c>
    </row>
    <row r="185" spans="1:23" s="10" customFormat="1" ht="151.5" customHeight="1">
      <c r="A185" s="8">
        <v>11</v>
      </c>
      <c r="B185" s="52" t="s">
        <v>767</v>
      </c>
      <c r="C185" s="52" t="s">
        <v>99</v>
      </c>
      <c r="D185" s="52" t="s">
        <v>191</v>
      </c>
      <c r="E185" s="45">
        <v>1</v>
      </c>
      <c r="F185" s="46">
        <v>616</v>
      </c>
      <c r="G185" s="47" t="s">
        <v>365</v>
      </c>
      <c r="H185" s="47" t="s">
        <v>508</v>
      </c>
      <c r="I185" s="48">
        <v>20021151001232</v>
      </c>
      <c r="J185" s="49" t="s">
        <v>366</v>
      </c>
      <c r="K185" s="49" t="s">
        <v>367</v>
      </c>
      <c r="L185" s="49" t="s">
        <v>690</v>
      </c>
      <c r="M185" s="49" t="s">
        <v>495</v>
      </c>
      <c r="N185" s="49" t="s">
        <v>657</v>
      </c>
      <c r="O185" s="50">
        <v>182869494.36</v>
      </c>
      <c r="P185" s="50">
        <v>8671603.46</v>
      </c>
      <c r="Q185" s="50">
        <v>11158243.46</v>
      </c>
      <c r="R185" s="50">
        <v>24312350</v>
      </c>
      <c r="S185" s="51" t="s">
        <v>1724</v>
      </c>
      <c r="T185" s="50">
        <v>178380013.99</v>
      </c>
      <c r="U185" s="49" t="s">
        <v>665</v>
      </c>
      <c r="V185" s="47" t="s">
        <v>1466</v>
      </c>
      <c r="W185" s="9">
        <f t="shared" si="6"/>
        <v>1232</v>
      </c>
    </row>
    <row r="186" spans="1:23" s="10" customFormat="1" ht="151.5" customHeight="1">
      <c r="A186" s="8">
        <v>11</v>
      </c>
      <c r="B186" s="52" t="s">
        <v>767</v>
      </c>
      <c r="C186" s="52" t="s">
        <v>99</v>
      </c>
      <c r="D186" s="52" t="s">
        <v>191</v>
      </c>
      <c r="E186" s="45">
        <v>1</v>
      </c>
      <c r="F186" s="46">
        <v>711</v>
      </c>
      <c r="G186" s="47" t="s">
        <v>787</v>
      </c>
      <c r="H186" s="47" t="s">
        <v>508</v>
      </c>
      <c r="I186" s="48">
        <v>700011300372</v>
      </c>
      <c r="J186" s="49" t="s">
        <v>788</v>
      </c>
      <c r="K186" s="49" t="s">
        <v>487</v>
      </c>
      <c r="L186" s="49" t="s">
        <v>690</v>
      </c>
      <c r="M186" s="49" t="s">
        <v>789</v>
      </c>
      <c r="N186" s="49" t="s">
        <v>777</v>
      </c>
      <c r="O186" s="50">
        <v>13558503202.75</v>
      </c>
      <c r="P186" s="50">
        <v>1755946640.36</v>
      </c>
      <c r="Q186" s="50">
        <v>72929508.08</v>
      </c>
      <c r="R186" s="50">
        <v>214520749.2</v>
      </c>
      <c r="S186" s="51" t="s">
        <v>1725</v>
      </c>
      <c r="T186" s="50">
        <v>15172858601.99</v>
      </c>
      <c r="U186" s="49" t="s">
        <v>665</v>
      </c>
      <c r="V186" s="47" t="s">
        <v>1467</v>
      </c>
      <c r="W186" s="9">
        <f t="shared" si="6"/>
        <v>372</v>
      </c>
    </row>
    <row r="187" spans="1:23" s="10" customFormat="1" ht="151.5" customHeight="1">
      <c r="A187" s="8">
        <v>11</v>
      </c>
      <c r="B187" s="52" t="s">
        <v>767</v>
      </c>
      <c r="C187" s="52" t="s">
        <v>99</v>
      </c>
      <c r="D187" s="52" t="s">
        <v>191</v>
      </c>
      <c r="E187" s="45">
        <v>1</v>
      </c>
      <c r="F187" s="46">
        <v>711</v>
      </c>
      <c r="G187" s="47" t="s">
        <v>787</v>
      </c>
      <c r="H187" s="47" t="s">
        <v>508</v>
      </c>
      <c r="I187" s="48">
        <v>19991170000914</v>
      </c>
      <c r="J187" s="49" t="s">
        <v>172</v>
      </c>
      <c r="K187" s="49" t="s">
        <v>173</v>
      </c>
      <c r="L187" s="49" t="s">
        <v>690</v>
      </c>
      <c r="M187" s="49" t="s">
        <v>629</v>
      </c>
      <c r="N187" s="49" t="s">
        <v>657</v>
      </c>
      <c r="O187" s="50">
        <v>934322486.42</v>
      </c>
      <c r="P187" s="50">
        <v>0</v>
      </c>
      <c r="Q187" s="50">
        <v>65575418.41</v>
      </c>
      <c r="R187" s="50">
        <v>1299200</v>
      </c>
      <c r="S187" s="51" t="s">
        <v>1726</v>
      </c>
      <c r="T187" s="50">
        <v>998590004.83</v>
      </c>
      <c r="U187" s="49" t="s">
        <v>665</v>
      </c>
      <c r="V187" s="47" t="s">
        <v>1468</v>
      </c>
      <c r="W187" s="9">
        <f t="shared" si="6"/>
        <v>914</v>
      </c>
    </row>
    <row r="188" spans="1:23" s="10" customFormat="1" ht="188.25" customHeight="1">
      <c r="A188" s="8">
        <v>11</v>
      </c>
      <c r="B188" s="52" t="s">
        <v>767</v>
      </c>
      <c r="C188" s="52" t="s">
        <v>99</v>
      </c>
      <c r="D188" s="52" t="s">
        <v>191</v>
      </c>
      <c r="E188" s="45">
        <v>1</v>
      </c>
      <c r="F188" s="46" t="s">
        <v>753</v>
      </c>
      <c r="G188" s="47" t="s">
        <v>709</v>
      </c>
      <c r="H188" s="47" t="s">
        <v>508</v>
      </c>
      <c r="I188" s="48" t="s">
        <v>708</v>
      </c>
      <c r="J188" s="49" t="s">
        <v>537</v>
      </c>
      <c r="K188" s="49" t="s">
        <v>807</v>
      </c>
      <c r="L188" s="49" t="s">
        <v>690</v>
      </c>
      <c r="M188" s="49" t="s">
        <v>841</v>
      </c>
      <c r="N188" s="49" t="s">
        <v>230</v>
      </c>
      <c r="O188" s="50">
        <v>25063466.81</v>
      </c>
      <c r="P188" s="50">
        <v>45736173.95</v>
      </c>
      <c r="Q188" s="50">
        <v>3852536.04</v>
      </c>
      <c r="R188" s="50">
        <v>28916002.85</v>
      </c>
      <c r="S188" s="51" t="s">
        <v>1727</v>
      </c>
      <c r="T188" s="50">
        <v>45736173.95</v>
      </c>
      <c r="U188" s="49" t="s">
        <v>231</v>
      </c>
      <c r="V188" s="47" t="s">
        <v>1332</v>
      </c>
      <c r="W188" s="9">
        <f t="shared" si="6"/>
        <v>1454</v>
      </c>
    </row>
    <row r="189" spans="1:23" s="10" customFormat="1" ht="151.5" customHeight="1">
      <c r="A189" s="8">
        <v>11</v>
      </c>
      <c r="B189" s="52" t="s">
        <v>767</v>
      </c>
      <c r="C189" s="52" t="s">
        <v>99</v>
      </c>
      <c r="D189" s="52" t="s">
        <v>191</v>
      </c>
      <c r="E189" s="45">
        <v>1</v>
      </c>
      <c r="F189" s="46" t="s">
        <v>790</v>
      </c>
      <c r="G189" s="47" t="s">
        <v>791</v>
      </c>
      <c r="H189" s="47" t="s">
        <v>791</v>
      </c>
      <c r="I189" s="48" t="s">
        <v>792</v>
      </c>
      <c r="J189" s="49" t="s">
        <v>793</v>
      </c>
      <c r="K189" s="49" t="s">
        <v>609</v>
      </c>
      <c r="L189" s="49" t="s">
        <v>690</v>
      </c>
      <c r="M189" s="49" t="s">
        <v>841</v>
      </c>
      <c r="N189" s="49" t="s">
        <v>657</v>
      </c>
      <c r="O189" s="50">
        <v>47441558.25</v>
      </c>
      <c r="P189" s="50">
        <v>0</v>
      </c>
      <c r="Q189" s="50">
        <v>2537947.38</v>
      </c>
      <c r="R189" s="50">
        <v>998932.01</v>
      </c>
      <c r="S189" s="51" t="s">
        <v>1728</v>
      </c>
      <c r="T189" s="50">
        <v>48980573.62</v>
      </c>
      <c r="U189" s="49" t="s">
        <v>665</v>
      </c>
      <c r="V189" s="47" t="s">
        <v>994</v>
      </c>
      <c r="W189" s="9">
        <f t="shared" si="6"/>
        <v>256</v>
      </c>
    </row>
    <row r="190" spans="1:23" s="10" customFormat="1" ht="151.5" customHeight="1">
      <c r="A190" s="8">
        <v>11</v>
      </c>
      <c r="B190" s="52" t="s">
        <v>767</v>
      </c>
      <c r="C190" s="52" t="s">
        <v>99</v>
      </c>
      <c r="D190" s="52" t="s">
        <v>191</v>
      </c>
      <c r="E190" s="45">
        <v>1</v>
      </c>
      <c r="F190" s="46" t="s">
        <v>415</v>
      </c>
      <c r="G190" s="47" t="s">
        <v>738</v>
      </c>
      <c r="H190" s="47" t="s">
        <v>508</v>
      </c>
      <c r="I190" s="48" t="s">
        <v>739</v>
      </c>
      <c r="J190" s="49" t="s">
        <v>707</v>
      </c>
      <c r="K190" s="49" t="s">
        <v>488</v>
      </c>
      <c r="L190" s="49" t="s">
        <v>690</v>
      </c>
      <c r="M190" s="49" t="s">
        <v>412</v>
      </c>
      <c r="N190" s="49" t="s">
        <v>657</v>
      </c>
      <c r="O190" s="50">
        <v>1369990795.61</v>
      </c>
      <c r="P190" s="50">
        <v>459970687.48</v>
      </c>
      <c r="Q190" s="50">
        <v>4309732.52</v>
      </c>
      <c r="R190" s="50">
        <v>370014362.61</v>
      </c>
      <c r="S190" s="51" t="s">
        <v>1729</v>
      </c>
      <c r="T190" s="50">
        <v>841068474.24</v>
      </c>
      <c r="U190" s="49" t="s">
        <v>665</v>
      </c>
      <c r="V190" s="47" t="s">
        <v>1931</v>
      </c>
      <c r="W190" s="9">
        <f t="shared" si="6"/>
        <v>1099</v>
      </c>
    </row>
    <row r="191" spans="1:23" s="10" customFormat="1" ht="151.5" customHeight="1">
      <c r="A191" s="8">
        <v>11</v>
      </c>
      <c r="B191" s="52" t="s">
        <v>767</v>
      </c>
      <c r="C191" s="52" t="s">
        <v>99</v>
      </c>
      <c r="D191" s="52" t="s">
        <v>191</v>
      </c>
      <c r="E191" s="45">
        <v>1</v>
      </c>
      <c r="F191" s="46" t="s">
        <v>459</v>
      </c>
      <c r="G191" s="47" t="s">
        <v>255</v>
      </c>
      <c r="H191" s="47" t="s">
        <v>255</v>
      </c>
      <c r="I191" s="48" t="s">
        <v>256</v>
      </c>
      <c r="J191" s="49" t="s">
        <v>257</v>
      </c>
      <c r="K191" s="49" t="s">
        <v>258</v>
      </c>
      <c r="L191" s="49" t="s">
        <v>690</v>
      </c>
      <c r="M191" s="49" t="s">
        <v>389</v>
      </c>
      <c r="N191" s="49" t="s">
        <v>657</v>
      </c>
      <c r="O191" s="50">
        <v>28941266.74</v>
      </c>
      <c r="P191" s="50">
        <v>4027957.16</v>
      </c>
      <c r="Q191" s="50">
        <v>1779961.77</v>
      </c>
      <c r="R191" s="50">
        <v>2459974.79</v>
      </c>
      <c r="S191" s="51" t="s">
        <v>1730</v>
      </c>
      <c r="T191" s="50">
        <v>32289210.88</v>
      </c>
      <c r="U191" s="49" t="s">
        <v>665</v>
      </c>
      <c r="V191" s="47" t="s">
        <v>1469</v>
      </c>
      <c r="W191" s="9">
        <f t="shared" si="6"/>
        <v>278</v>
      </c>
    </row>
    <row r="192" spans="1:23" s="10" customFormat="1" ht="258" customHeight="1">
      <c r="A192" s="8">
        <v>11</v>
      </c>
      <c r="B192" s="52" t="s">
        <v>767</v>
      </c>
      <c r="C192" s="52" t="s">
        <v>99</v>
      </c>
      <c r="D192" s="52" t="s">
        <v>191</v>
      </c>
      <c r="E192" s="45">
        <v>1</v>
      </c>
      <c r="F192" s="46" t="s">
        <v>475</v>
      </c>
      <c r="G192" s="47" t="s">
        <v>476</v>
      </c>
      <c r="H192" s="47" t="s">
        <v>476</v>
      </c>
      <c r="I192" s="48" t="s">
        <v>860</v>
      </c>
      <c r="J192" s="49" t="s">
        <v>353</v>
      </c>
      <c r="K192" s="49" t="s">
        <v>893</v>
      </c>
      <c r="L192" s="49" t="s">
        <v>228</v>
      </c>
      <c r="M192" s="49" t="s">
        <v>229</v>
      </c>
      <c r="N192" s="49" t="s">
        <v>657</v>
      </c>
      <c r="O192" s="50">
        <v>56250812.62</v>
      </c>
      <c r="P192" s="50">
        <v>319440890.56</v>
      </c>
      <c r="Q192" s="50">
        <v>3128519.46</v>
      </c>
      <c r="R192" s="50">
        <v>415979452.55</v>
      </c>
      <c r="S192" s="51" t="s">
        <v>1731</v>
      </c>
      <c r="T192" s="50">
        <v>-37159229.91</v>
      </c>
      <c r="U192" s="49" t="s">
        <v>231</v>
      </c>
      <c r="V192" s="47" t="s">
        <v>1470</v>
      </c>
      <c r="W192" s="9">
        <f t="shared" si="6"/>
        <v>875</v>
      </c>
    </row>
    <row r="193" spans="1:23" s="10" customFormat="1" ht="173.25" customHeight="1">
      <c r="A193" s="8">
        <v>11</v>
      </c>
      <c r="B193" s="52" t="s">
        <v>767</v>
      </c>
      <c r="C193" s="52" t="s">
        <v>99</v>
      </c>
      <c r="D193" s="52" t="s">
        <v>191</v>
      </c>
      <c r="E193" s="45">
        <v>1</v>
      </c>
      <c r="F193" s="46" t="s">
        <v>416</v>
      </c>
      <c r="G193" s="47" t="s">
        <v>417</v>
      </c>
      <c r="H193" s="47" t="s">
        <v>417</v>
      </c>
      <c r="I193" s="48" t="s">
        <v>421</v>
      </c>
      <c r="J193" s="49" t="s">
        <v>422</v>
      </c>
      <c r="K193" s="49" t="s">
        <v>423</v>
      </c>
      <c r="L193" s="49" t="s">
        <v>228</v>
      </c>
      <c r="M193" s="49" t="s">
        <v>229</v>
      </c>
      <c r="N193" s="49" t="s">
        <v>230</v>
      </c>
      <c r="O193" s="50">
        <v>137710758.51</v>
      </c>
      <c r="P193" s="50">
        <v>34018941.11</v>
      </c>
      <c r="Q193" s="50">
        <v>8210075.25</v>
      </c>
      <c r="R193" s="50">
        <v>59889737.81</v>
      </c>
      <c r="S193" s="51" t="s">
        <v>1732</v>
      </c>
      <c r="T193" s="50">
        <v>120050037.06</v>
      </c>
      <c r="U193" s="49" t="s">
        <v>231</v>
      </c>
      <c r="V193" s="47" t="s">
        <v>1471</v>
      </c>
      <c r="W193" s="9">
        <f t="shared" si="6"/>
        <v>155</v>
      </c>
    </row>
    <row r="194" spans="1:23" s="10" customFormat="1" ht="151.5" customHeight="1">
      <c r="A194" s="8">
        <v>11</v>
      </c>
      <c r="B194" s="52" t="s">
        <v>767</v>
      </c>
      <c r="C194" s="52" t="s">
        <v>99</v>
      </c>
      <c r="D194" s="52" t="s">
        <v>191</v>
      </c>
      <c r="E194" s="45">
        <v>1</v>
      </c>
      <c r="F194" s="46" t="s">
        <v>416</v>
      </c>
      <c r="G194" s="47" t="s">
        <v>417</v>
      </c>
      <c r="H194" s="47" t="s">
        <v>417</v>
      </c>
      <c r="I194" s="48" t="s">
        <v>424</v>
      </c>
      <c r="J194" s="49" t="s">
        <v>425</v>
      </c>
      <c r="K194" s="49" t="s">
        <v>426</v>
      </c>
      <c r="L194" s="49" t="s">
        <v>690</v>
      </c>
      <c r="M194" s="49" t="s">
        <v>389</v>
      </c>
      <c r="N194" s="49" t="s">
        <v>777</v>
      </c>
      <c r="O194" s="50">
        <v>645181.76</v>
      </c>
      <c r="P194" s="50">
        <v>91483.21</v>
      </c>
      <c r="Q194" s="50">
        <v>23442</v>
      </c>
      <c r="R194" s="50">
        <v>605305.73</v>
      </c>
      <c r="S194" s="51" t="s">
        <v>1733</v>
      </c>
      <c r="T194" s="50">
        <v>154801.24</v>
      </c>
      <c r="U194" s="49" t="s">
        <v>231</v>
      </c>
      <c r="V194" s="47" t="s">
        <v>1131</v>
      </c>
      <c r="W194" s="9">
        <f t="shared" si="6"/>
        <v>180</v>
      </c>
    </row>
    <row r="195" spans="1:23" s="10" customFormat="1" ht="151.5" customHeight="1">
      <c r="A195" s="8">
        <v>11</v>
      </c>
      <c r="B195" s="52" t="s">
        <v>767</v>
      </c>
      <c r="C195" s="52" t="s">
        <v>99</v>
      </c>
      <c r="D195" s="52" t="s">
        <v>191</v>
      </c>
      <c r="E195" s="45">
        <v>1</v>
      </c>
      <c r="F195" s="46" t="s">
        <v>416</v>
      </c>
      <c r="G195" s="47" t="s">
        <v>417</v>
      </c>
      <c r="H195" s="47" t="s">
        <v>417</v>
      </c>
      <c r="I195" s="48" t="s">
        <v>427</v>
      </c>
      <c r="J195" s="49" t="s">
        <v>428</v>
      </c>
      <c r="K195" s="49" t="s">
        <v>426</v>
      </c>
      <c r="L195" s="49" t="s">
        <v>690</v>
      </c>
      <c r="M195" s="49" t="s">
        <v>389</v>
      </c>
      <c r="N195" s="49" t="s">
        <v>777</v>
      </c>
      <c r="O195" s="50">
        <v>89119.72</v>
      </c>
      <c r="P195" s="50">
        <v>0</v>
      </c>
      <c r="Q195" s="50">
        <v>546.72</v>
      </c>
      <c r="R195" s="50">
        <v>89666.44</v>
      </c>
      <c r="S195" s="51" t="s">
        <v>1734</v>
      </c>
      <c r="T195" s="50">
        <v>0</v>
      </c>
      <c r="U195" s="49"/>
      <c r="V195" s="47" t="s">
        <v>1346</v>
      </c>
      <c r="W195" s="9">
        <f t="shared" si="6"/>
        <v>181</v>
      </c>
    </row>
    <row r="196" spans="1:23" s="10" customFormat="1" ht="151.5" customHeight="1">
      <c r="A196" s="8">
        <v>11</v>
      </c>
      <c r="B196" s="52" t="s">
        <v>767</v>
      </c>
      <c r="C196" s="52" t="s">
        <v>99</v>
      </c>
      <c r="D196" s="52" t="s">
        <v>191</v>
      </c>
      <c r="E196" s="45">
        <v>1</v>
      </c>
      <c r="F196" s="46" t="s">
        <v>416</v>
      </c>
      <c r="G196" s="47" t="s">
        <v>417</v>
      </c>
      <c r="H196" s="47" t="s">
        <v>417</v>
      </c>
      <c r="I196" s="48" t="s">
        <v>418</v>
      </c>
      <c r="J196" s="49" t="s">
        <v>419</v>
      </c>
      <c r="K196" s="49" t="s">
        <v>420</v>
      </c>
      <c r="L196" s="49" t="s">
        <v>690</v>
      </c>
      <c r="M196" s="49" t="s">
        <v>389</v>
      </c>
      <c r="N196" s="49" t="s">
        <v>777</v>
      </c>
      <c r="O196" s="50">
        <v>906617.15</v>
      </c>
      <c r="P196" s="50">
        <v>8349114.59</v>
      </c>
      <c r="Q196" s="50">
        <v>186057.77</v>
      </c>
      <c r="R196" s="50">
        <v>8503378.48</v>
      </c>
      <c r="S196" s="51" t="s">
        <v>1735</v>
      </c>
      <c r="T196" s="50">
        <v>938411.03</v>
      </c>
      <c r="U196" s="49" t="s">
        <v>231</v>
      </c>
      <c r="V196" s="47" t="s">
        <v>1132</v>
      </c>
      <c r="W196" s="9">
        <f t="shared" si="6"/>
        <v>905</v>
      </c>
    </row>
    <row r="197" spans="1:23" s="23" customFormat="1" ht="13.5" outlineLevel="2">
      <c r="A197" s="21"/>
      <c r="B197" s="59" t="s">
        <v>273</v>
      </c>
      <c r="C197" s="60"/>
      <c r="D197" s="60"/>
      <c r="E197" s="40">
        <f>SUBTOTAL(9,E198:E202)</f>
        <v>5</v>
      </c>
      <c r="F197" s="41"/>
      <c r="G197" s="41"/>
      <c r="H197" s="41"/>
      <c r="I197" s="42"/>
      <c r="J197" s="41"/>
      <c r="K197" s="41"/>
      <c r="L197" s="41"/>
      <c r="M197" s="41"/>
      <c r="N197" s="41"/>
      <c r="O197" s="43"/>
      <c r="P197" s="43"/>
      <c r="Q197" s="43"/>
      <c r="R197" s="43"/>
      <c r="S197" s="41"/>
      <c r="T197" s="43"/>
      <c r="U197" s="41"/>
      <c r="V197" s="44"/>
      <c r="W197" s="22"/>
    </row>
    <row r="198" spans="1:23" s="10" customFormat="1" ht="151.5" customHeight="1">
      <c r="A198" s="8">
        <v>11</v>
      </c>
      <c r="B198" s="52" t="s">
        <v>767</v>
      </c>
      <c r="C198" s="52" t="s">
        <v>99</v>
      </c>
      <c r="D198" s="52" t="s">
        <v>518</v>
      </c>
      <c r="E198" s="45">
        <v>1</v>
      </c>
      <c r="F198" s="46" t="s">
        <v>475</v>
      </c>
      <c r="G198" s="47" t="s">
        <v>476</v>
      </c>
      <c r="H198" s="47" t="s">
        <v>336</v>
      </c>
      <c r="I198" s="48" t="s">
        <v>799</v>
      </c>
      <c r="J198" s="49" t="s">
        <v>800</v>
      </c>
      <c r="K198" s="49" t="s">
        <v>801</v>
      </c>
      <c r="L198" s="49" t="s">
        <v>690</v>
      </c>
      <c r="M198" s="49" t="s">
        <v>789</v>
      </c>
      <c r="N198" s="49" t="s">
        <v>652</v>
      </c>
      <c r="O198" s="50">
        <v>0</v>
      </c>
      <c r="P198" s="50">
        <v>0</v>
      </c>
      <c r="Q198" s="50">
        <v>0</v>
      </c>
      <c r="R198" s="50">
        <v>0</v>
      </c>
      <c r="S198" s="51" t="s">
        <v>1736</v>
      </c>
      <c r="T198" s="50">
        <v>0</v>
      </c>
      <c r="U198" s="49" t="s">
        <v>665</v>
      </c>
      <c r="V198" s="47" t="s">
        <v>1472</v>
      </c>
      <c r="W198" s="9">
        <f>IF(OR(LEFT(I198)="7",LEFT(I198,1)="8"),VALUE(RIGHT(I198,3)),VALUE(RIGHT(I198,4)))</f>
        <v>1515</v>
      </c>
    </row>
    <row r="199" spans="1:23" s="10" customFormat="1" ht="240" customHeight="1">
      <c r="A199" s="8">
        <v>11</v>
      </c>
      <c r="B199" s="52" t="s">
        <v>767</v>
      </c>
      <c r="C199" s="52" t="s">
        <v>99</v>
      </c>
      <c r="D199" s="52" t="s">
        <v>518</v>
      </c>
      <c r="E199" s="45">
        <v>1</v>
      </c>
      <c r="F199" s="46" t="s">
        <v>475</v>
      </c>
      <c r="G199" s="47" t="s">
        <v>476</v>
      </c>
      <c r="H199" s="47" t="s">
        <v>58</v>
      </c>
      <c r="I199" s="48" t="s">
        <v>922</v>
      </c>
      <c r="J199" s="49" t="s">
        <v>923</v>
      </c>
      <c r="K199" s="49" t="s">
        <v>924</v>
      </c>
      <c r="L199" s="49" t="s">
        <v>690</v>
      </c>
      <c r="M199" s="49" t="s">
        <v>389</v>
      </c>
      <c r="N199" s="49" t="s">
        <v>652</v>
      </c>
      <c r="O199" s="50">
        <v>5800</v>
      </c>
      <c r="P199" s="50">
        <v>0</v>
      </c>
      <c r="Q199" s="50">
        <v>0</v>
      </c>
      <c r="R199" s="50">
        <v>0</v>
      </c>
      <c r="S199" s="51" t="s">
        <v>1737</v>
      </c>
      <c r="T199" s="50">
        <v>5800</v>
      </c>
      <c r="U199" s="49" t="s">
        <v>665</v>
      </c>
      <c r="V199" s="47" t="s">
        <v>1473</v>
      </c>
      <c r="W199" s="9">
        <f>IF(OR(LEFT(I199)="7",LEFT(I199,1)="8"),VALUE(RIGHT(I199,3)),VALUE(RIGHT(I199,4)))</f>
        <v>1528</v>
      </c>
    </row>
    <row r="200" spans="1:23" s="10" customFormat="1" ht="237" customHeight="1">
      <c r="A200" s="8">
        <v>11</v>
      </c>
      <c r="B200" s="52" t="s">
        <v>767</v>
      </c>
      <c r="C200" s="52" t="s">
        <v>99</v>
      </c>
      <c r="D200" s="52" t="s">
        <v>518</v>
      </c>
      <c r="E200" s="45">
        <v>1</v>
      </c>
      <c r="F200" s="46" t="s">
        <v>475</v>
      </c>
      <c r="G200" s="47" t="s">
        <v>476</v>
      </c>
      <c r="H200" s="47" t="s">
        <v>679</v>
      </c>
      <c r="I200" s="48" t="s">
        <v>932</v>
      </c>
      <c r="J200" s="49" t="s">
        <v>933</v>
      </c>
      <c r="K200" s="49" t="s">
        <v>934</v>
      </c>
      <c r="L200" s="49" t="s">
        <v>690</v>
      </c>
      <c r="M200" s="49" t="s">
        <v>789</v>
      </c>
      <c r="N200" s="49" t="s">
        <v>652</v>
      </c>
      <c r="O200" s="50">
        <v>0</v>
      </c>
      <c r="P200" s="50">
        <v>0</v>
      </c>
      <c r="Q200" s="50">
        <v>0</v>
      </c>
      <c r="R200" s="50">
        <v>0</v>
      </c>
      <c r="S200" s="51" t="s">
        <v>1738</v>
      </c>
      <c r="T200" s="50">
        <v>0</v>
      </c>
      <c r="U200" s="49" t="s">
        <v>665</v>
      </c>
      <c r="V200" s="47" t="s">
        <v>1474</v>
      </c>
      <c r="W200" s="9">
        <f>IF(OR(LEFT(I200)="7",LEFT(I200,1)="8"),VALUE(RIGHT(I200,3)),VALUE(RIGHT(I200,4)))</f>
        <v>1529</v>
      </c>
    </row>
    <row r="201" spans="1:23" s="10" customFormat="1" ht="240" customHeight="1">
      <c r="A201" s="8">
        <v>11</v>
      </c>
      <c r="B201" s="52" t="s">
        <v>767</v>
      </c>
      <c r="C201" s="52" t="s">
        <v>99</v>
      </c>
      <c r="D201" s="52" t="s">
        <v>518</v>
      </c>
      <c r="E201" s="45">
        <v>1</v>
      </c>
      <c r="F201" s="46" t="s">
        <v>475</v>
      </c>
      <c r="G201" s="47" t="s">
        <v>476</v>
      </c>
      <c r="H201" s="47" t="s">
        <v>935</v>
      </c>
      <c r="I201" s="48" t="s">
        <v>936</v>
      </c>
      <c r="J201" s="49" t="s">
        <v>937</v>
      </c>
      <c r="K201" s="49" t="s">
        <v>938</v>
      </c>
      <c r="L201" s="49" t="s">
        <v>690</v>
      </c>
      <c r="M201" s="49" t="s">
        <v>627</v>
      </c>
      <c r="N201" s="49" t="s">
        <v>652</v>
      </c>
      <c r="O201" s="50">
        <v>0</v>
      </c>
      <c r="P201" s="50">
        <v>0</v>
      </c>
      <c r="Q201" s="50">
        <v>0</v>
      </c>
      <c r="R201" s="50">
        <v>0</v>
      </c>
      <c r="S201" s="51" t="s">
        <v>1739</v>
      </c>
      <c r="T201" s="50">
        <v>0</v>
      </c>
      <c r="U201" s="49" t="s">
        <v>665</v>
      </c>
      <c r="V201" s="47" t="s">
        <v>1475</v>
      </c>
      <c r="W201" s="9">
        <f>IF(OR(LEFT(I201)="7",LEFT(I201,1)="8"),VALUE(RIGHT(I201,3)),VALUE(RIGHT(I201,4)))</f>
        <v>1540</v>
      </c>
    </row>
    <row r="202" spans="1:23" s="10" customFormat="1" ht="151.5" customHeight="1">
      <c r="A202" s="8">
        <v>11</v>
      </c>
      <c r="B202" s="52" t="s">
        <v>767</v>
      </c>
      <c r="C202" s="52" t="s">
        <v>99</v>
      </c>
      <c r="D202" s="52" t="s">
        <v>518</v>
      </c>
      <c r="E202" s="45">
        <v>1</v>
      </c>
      <c r="F202" s="46" t="s">
        <v>416</v>
      </c>
      <c r="G202" s="47" t="s">
        <v>417</v>
      </c>
      <c r="H202" s="47" t="s">
        <v>542</v>
      </c>
      <c r="I202" s="48">
        <v>700006300136</v>
      </c>
      <c r="J202" s="49" t="s">
        <v>247</v>
      </c>
      <c r="K202" s="49" t="s">
        <v>375</v>
      </c>
      <c r="L202" s="49" t="s">
        <v>228</v>
      </c>
      <c r="M202" s="49" t="s">
        <v>229</v>
      </c>
      <c r="N202" s="49" t="s">
        <v>230</v>
      </c>
      <c r="O202" s="50">
        <v>733276.68</v>
      </c>
      <c r="P202" s="50">
        <v>2400000</v>
      </c>
      <c r="Q202" s="50">
        <v>20944.62</v>
      </c>
      <c r="R202" s="50">
        <v>3147000</v>
      </c>
      <c r="S202" s="51" t="s">
        <v>1740</v>
      </c>
      <c r="T202" s="50">
        <v>7221.3</v>
      </c>
      <c r="U202" s="49" t="s">
        <v>665</v>
      </c>
      <c r="V202" s="47" t="s">
        <v>1160</v>
      </c>
      <c r="W202" s="9">
        <f>IF(OR(LEFT(I202)="7",LEFT(I202,1)="8"),VALUE(RIGHT(I202,3)),VALUE(RIGHT(I202,4)))</f>
        <v>136</v>
      </c>
    </row>
    <row r="203" spans="1:23" s="23" customFormat="1" ht="18" customHeight="1" outlineLevel="2">
      <c r="A203" s="21"/>
      <c r="B203" s="59" t="s">
        <v>275</v>
      </c>
      <c r="C203" s="60"/>
      <c r="D203" s="60"/>
      <c r="E203" s="40">
        <f>SUBTOTAL(9,E204:E204)</f>
        <v>1</v>
      </c>
      <c r="F203" s="41"/>
      <c r="G203" s="41"/>
      <c r="H203" s="41"/>
      <c r="I203" s="42"/>
      <c r="J203" s="41"/>
      <c r="K203" s="41"/>
      <c r="L203" s="41"/>
      <c r="M203" s="41"/>
      <c r="N203" s="41"/>
      <c r="O203" s="43"/>
      <c r="P203" s="43"/>
      <c r="Q203" s="43"/>
      <c r="R203" s="43"/>
      <c r="S203" s="41"/>
      <c r="T203" s="43"/>
      <c r="U203" s="41"/>
      <c r="V203" s="44"/>
      <c r="W203" s="22"/>
    </row>
    <row r="204" spans="1:23" s="10" customFormat="1" ht="151.5" customHeight="1">
      <c r="A204" s="8">
        <v>11</v>
      </c>
      <c r="B204" s="52" t="s">
        <v>767</v>
      </c>
      <c r="C204" s="52" t="s">
        <v>99</v>
      </c>
      <c r="D204" s="52" t="s">
        <v>778</v>
      </c>
      <c r="E204" s="45">
        <v>1</v>
      </c>
      <c r="F204" s="46">
        <v>700</v>
      </c>
      <c r="G204" s="47" t="s">
        <v>658</v>
      </c>
      <c r="H204" s="47" t="s">
        <v>244</v>
      </c>
      <c r="I204" s="48">
        <v>20041170001377</v>
      </c>
      <c r="J204" s="49" t="s">
        <v>856</v>
      </c>
      <c r="K204" s="49" t="s">
        <v>631</v>
      </c>
      <c r="L204" s="49" t="s">
        <v>690</v>
      </c>
      <c r="M204" s="49" t="s">
        <v>629</v>
      </c>
      <c r="N204" s="49" t="s">
        <v>657</v>
      </c>
      <c r="O204" s="50">
        <v>43055881.82</v>
      </c>
      <c r="P204" s="50">
        <v>0</v>
      </c>
      <c r="Q204" s="50">
        <v>0</v>
      </c>
      <c r="R204" s="50">
        <v>22324306.63</v>
      </c>
      <c r="S204" s="51" t="s">
        <v>1741</v>
      </c>
      <c r="T204" s="50">
        <v>0</v>
      </c>
      <c r="U204" s="49" t="s">
        <v>665</v>
      </c>
      <c r="V204" s="47" t="s">
        <v>1476</v>
      </c>
      <c r="W204" s="9">
        <f>IF(OR(LEFT(I204)="7",LEFT(I204,1)="8"),VALUE(RIGHT(I204,3)),VALUE(RIGHT(I204,4)))</f>
        <v>1377</v>
      </c>
    </row>
    <row r="205" spans="1:23" s="20" customFormat="1" ht="13.5" outlineLevel="1">
      <c r="A205" s="18"/>
      <c r="B205" s="63" t="s">
        <v>274</v>
      </c>
      <c r="C205" s="64"/>
      <c r="D205" s="64"/>
      <c r="E205" s="35">
        <f>SUBTOTAL(9,E207:E207)</f>
        <v>1</v>
      </c>
      <c r="F205" s="36"/>
      <c r="G205" s="36"/>
      <c r="H205" s="36"/>
      <c r="I205" s="37"/>
      <c r="J205" s="36"/>
      <c r="K205" s="36"/>
      <c r="L205" s="36"/>
      <c r="M205" s="36"/>
      <c r="N205" s="36"/>
      <c r="O205" s="38"/>
      <c r="P205" s="38"/>
      <c r="Q205" s="38"/>
      <c r="R205" s="38"/>
      <c r="S205" s="36"/>
      <c r="T205" s="38"/>
      <c r="U205" s="36"/>
      <c r="V205" s="39"/>
      <c r="W205" s="19"/>
    </row>
    <row r="206" spans="1:23" s="23" customFormat="1" ht="13.5" outlineLevel="2">
      <c r="A206" s="21"/>
      <c r="B206" s="59" t="s">
        <v>272</v>
      </c>
      <c r="C206" s="60"/>
      <c r="D206" s="60"/>
      <c r="E206" s="40">
        <f>SUBTOTAL(9,E207:E207)</f>
        <v>1</v>
      </c>
      <c r="F206" s="41"/>
      <c r="G206" s="41"/>
      <c r="H206" s="41"/>
      <c r="I206" s="42"/>
      <c r="J206" s="41"/>
      <c r="K206" s="41"/>
      <c r="L206" s="41"/>
      <c r="M206" s="41"/>
      <c r="N206" s="41"/>
      <c r="O206" s="43"/>
      <c r="P206" s="43"/>
      <c r="Q206" s="43"/>
      <c r="R206" s="43"/>
      <c r="S206" s="41"/>
      <c r="T206" s="43"/>
      <c r="U206" s="41"/>
      <c r="V206" s="44"/>
      <c r="W206" s="22"/>
    </row>
    <row r="207" spans="1:23" s="10" customFormat="1" ht="151.5" customHeight="1">
      <c r="A207" s="8">
        <v>11</v>
      </c>
      <c r="B207" s="52" t="s">
        <v>767</v>
      </c>
      <c r="C207" s="52" t="s">
        <v>64</v>
      </c>
      <c r="D207" s="52" t="s">
        <v>191</v>
      </c>
      <c r="E207" s="45">
        <v>1</v>
      </c>
      <c r="F207" s="46">
        <v>711</v>
      </c>
      <c r="G207" s="47" t="s">
        <v>787</v>
      </c>
      <c r="H207" s="47" t="s">
        <v>658</v>
      </c>
      <c r="I207" s="48">
        <v>20101171101533</v>
      </c>
      <c r="J207" s="49" t="s">
        <v>1066</v>
      </c>
      <c r="K207" s="49" t="s">
        <v>925</v>
      </c>
      <c r="L207" s="49" t="s">
        <v>690</v>
      </c>
      <c r="M207" s="49" t="s">
        <v>629</v>
      </c>
      <c r="N207" s="49" t="s">
        <v>777</v>
      </c>
      <c r="O207" s="50">
        <v>34084024.69</v>
      </c>
      <c r="P207" s="50">
        <v>0</v>
      </c>
      <c r="Q207" s="50">
        <v>2380666.44</v>
      </c>
      <c r="R207" s="50">
        <v>367258.32</v>
      </c>
      <c r="S207" s="51" t="s">
        <v>1742</v>
      </c>
      <c r="T207" s="50">
        <v>36097432.81</v>
      </c>
      <c r="U207" s="49" t="s">
        <v>665</v>
      </c>
      <c r="V207" s="47" t="s">
        <v>1477</v>
      </c>
      <c r="W207" s="9">
        <f>IF(OR(LEFT(I207)="7",LEFT(I207,1)="8"),VALUE(RIGHT(I207,3)),VALUE(RIGHT(I207,4)))</f>
        <v>1533</v>
      </c>
    </row>
    <row r="208" spans="1:23" s="20" customFormat="1" ht="13.5" outlineLevel="1">
      <c r="A208" s="18"/>
      <c r="B208" s="63" t="s">
        <v>276</v>
      </c>
      <c r="C208" s="64"/>
      <c r="D208" s="64"/>
      <c r="E208" s="35">
        <f>SUBTOTAL(9,E209:E212)</f>
        <v>3</v>
      </c>
      <c r="F208" s="36"/>
      <c r="G208" s="36"/>
      <c r="H208" s="36"/>
      <c r="I208" s="37"/>
      <c r="J208" s="36"/>
      <c r="K208" s="36"/>
      <c r="L208" s="36"/>
      <c r="M208" s="36"/>
      <c r="N208" s="36"/>
      <c r="O208" s="38"/>
      <c r="P208" s="38"/>
      <c r="Q208" s="38"/>
      <c r="R208" s="38"/>
      <c r="S208" s="36"/>
      <c r="T208" s="38"/>
      <c r="U208" s="36"/>
      <c r="V208" s="39"/>
      <c r="W208" s="19"/>
    </row>
    <row r="209" spans="1:23" s="23" customFormat="1" ht="13.5" outlineLevel="2">
      <c r="A209" s="21"/>
      <c r="B209" s="59" t="s">
        <v>272</v>
      </c>
      <c r="C209" s="60"/>
      <c r="D209" s="60"/>
      <c r="E209" s="40">
        <f>SUBTOTAL(9,E210:E212)</f>
        <v>3</v>
      </c>
      <c r="F209" s="41"/>
      <c r="G209" s="41"/>
      <c r="H209" s="41"/>
      <c r="I209" s="42"/>
      <c r="J209" s="41"/>
      <c r="K209" s="41"/>
      <c r="L209" s="41"/>
      <c r="M209" s="41"/>
      <c r="N209" s="41"/>
      <c r="O209" s="43"/>
      <c r="P209" s="43"/>
      <c r="Q209" s="43"/>
      <c r="R209" s="43"/>
      <c r="S209" s="41"/>
      <c r="T209" s="43"/>
      <c r="U209" s="41"/>
      <c r="V209" s="44"/>
      <c r="W209" s="22"/>
    </row>
    <row r="210" spans="1:23" s="10" customFormat="1" ht="151.5" customHeight="1">
      <c r="A210" s="8">
        <v>11</v>
      </c>
      <c r="B210" s="52" t="s">
        <v>767</v>
      </c>
      <c r="C210" s="52" t="s">
        <v>164</v>
      </c>
      <c r="D210" s="52" t="s">
        <v>191</v>
      </c>
      <c r="E210" s="45">
        <v>1</v>
      </c>
      <c r="F210" s="46">
        <v>311</v>
      </c>
      <c r="G210" s="47" t="s">
        <v>129</v>
      </c>
      <c r="H210" s="47" t="s">
        <v>129</v>
      </c>
      <c r="I210" s="48">
        <v>20001170001117</v>
      </c>
      <c r="J210" s="49" t="s">
        <v>130</v>
      </c>
      <c r="K210" s="49" t="s">
        <v>819</v>
      </c>
      <c r="L210" s="49" t="s">
        <v>520</v>
      </c>
      <c r="M210" s="49" t="s">
        <v>820</v>
      </c>
      <c r="N210" s="49" t="s">
        <v>230</v>
      </c>
      <c r="O210" s="50">
        <v>0</v>
      </c>
      <c r="P210" s="50">
        <v>0</v>
      </c>
      <c r="Q210" s="50">
        <v>0</v>
      </c>
      <c r="R210" s="50">
        <v>0</v>
      </c>
      <c r="S210" s="51" t="s">
        <v>1743</v>
      </c>
      <c r="T210" s="50">
        <v>0</v>
      </c>
      <c r="U210" s="49" t="s">
        <v>665</v>
      </c>
      <c r="V210" s="47" t="s">
        <v>1247</v>
      </c>
      <c r="W210" s="9">
        <f>IF(OR(LEFT(I210)="7",LEFT(I210,1)="8"),VALUE(RIGHT(I210,3)),VALUE(RIGHT(I210,4)))</f>
        <v>1117</v>
      </c>
    </row>
    <row r="211" spans="1:23" s="10" customFormat="1" ht="151.5" customHeight="1">
      <c r="A211" s="8">
        <v>11</v>
      </c>
      <c r="B211" s="52" t="s">
        <v>767</v>
      </c>
      <c r="C211" s="52" t="s">
        <v>164</v>
      </c>
      <c r="D211" s="52" t="s">
        <v>191</v>
      </c>
      <c r="E211" s="45">
        <v>1</v>
      </c>
      <c r="F211" s="46">
        <v>315</v>
      </c>
      <c r="G211" s="47" t="s">
        <v>821</v>
      </c>
      <c r="H211" s="47" t="s">
        <v>821</v>
      </c>
      <c r="I211" s="48">
        <v>20001111301060</v>
      </c>
      <c r="J211" s="49" t="s">
        <v>822</v>
      </c>
      <c r="K211" s="49" t="s">
        <v>823</v>
      </c>
      <c r="L211" s="49" t="s">
        <v>520</v>
      </c>
      <c r="M211" s="49" t="s">
        <v>820</v>
      </c>
      <c r="N211" s="49" t="s">
        <v>230</v>
      </c>
      <c r="O211" s="50">
        <v>0</v>
      </c>
      <c r="P211" s="50">
        <v>0</v>
      </c>
      <c r="Q211" s="50">
        <v>0</v>
      </c>
      <c r="R211" s="50">
        <v>0</v>
      </c>
      <c r="S211" s="51" t="s">
        <v>1744</v>
      </c>
      <c r="T211" s="50">
        <v>0</v>
      </c>
      <c r="U211" s="49" t="s">
        <v>231</v>
      </c>
      <c r="V211" s="47" t="s">
        <v>996</v>
      </c>
      <c r="W211" s="9">
        <f>IF(OR(LEFT(I211)="7",LEFT(I211,1)="8"),VALUE(RIGHT(I211,3)),VALUE(RIGHT(I211,4)))</f>
        <v>1060</v>
      </c>
    </row>
    <row r="212" spans="1:23" s="10" customFormat="1" ht="151.5" customHeight="1">
      <c r="A212" s="8">
        <v>11</v>
      </c>
      <c r="B212" s="52" t="s">
        <v>767</v>
      </c>
      <c r="C212" s="52" t="s">
        <v>164</v>
      </c>
      <c r="D212" s="52" t="s">
        <v>191</v>
      </c>
      <c r="E212" s="45">
        <v>1</v>
      </c>
      <c r="F212" s="46">
        <v>315</v>
      </c>
      <c r="G212" s="47" t="s">
        <v>821</v>
      </c>
      <c r="H212" s="47" t="s">
        <v>821</v>
      </c>
      <c r="I212" s="48">
        <v>20021111201289</v>
      </c>
      <c r="J212" s="49" t="s">
        <v>824</v>
      </c>
      <c r="K212" s="49" t="s">
        <v>825</v>
      </c>
      <c r="L212" s="49" t="s">
        <v>520</v>
      </c>
      <c r="M212" s="49" t="s">
        <v>820</v>
      </c>
      <c r="N212" s="49" t="s">
        <v>652</v>
      </c>
      <c r="O212" s="50">
        <v>0</v>
      </c>
      <c r="P212" s="50">
        <v>0</v>
      </c>
      <c r="Q212" s="50">
        <v>0</v>
      </c>
      <c r="R212" s="50">
        <v>0</v>
      </c>
      <c r="S212" s="51" t="s">
        <v>1745</v>
      </c>
      <c r="T212" s="50">
        <v>0</v>
      </c>
      <c r="U212" s="49" t="s">
        <v>231</v>
      </c>
      <c r="V212" s="47" t="s">
        <v>997</v>
      </c>
      <c r="W212" s="9">
        <f>IF(OR(LEFT(I212)="7",LEFT(I212,1)="8"),VALUE(RIGHT(I212,3)),VALUE(RIGHT(I212,4)))</f>
        <v>1289</v>
      </c>
    </row>
    <row r="213" spans="1:23" s="17" customFormat="1" ht="26.25" customHeight="1" outlineLevel="3">
      <c r="A213" s="15"/>
      <c r="B213" s="61" t="s">
        <v>826</v>
      </c>
      <c r="C213" s="62"/>
      <c r="D213" s="62"/>
      <c r="E213" s="29">
        <f>SUBTOTAL(9,E214:E218)</f>
        <v>3</v>
      </c>
      <c r="F213" s="30"/>
      <c r="G213" s="30"/>
      <c r="H213" s="30"/>
      <c r="I213" s="31"/>
      <c r="J213" s="30"/>
      <c r="K213" s="30"/>
      <c r="L213" s="30"/>
      <c r="M213" s="30"/>
      <c r="N213" s="30"/>
      <c r="O213" s="32"/>
      <c r="P213" s="33"/>
      <c r="Q213" s="33"/>
      <c r="R213" s="33"/>
      <c r="S213" s="30"/>
      <c r="T213" s="33"/>
      <c r="U213" s="30"/>
      <c r="V213" s="34"/>
      <c r="W213" s="16"/>
    </row>
    <row r="214" spans="1:23" s="20" customFormat="1" ht="13.5" outlineLevel="1">
      <c r="A214" s="18"/>
      <c r="B214" s="63" t="s">
        <v>671</v>
      </c>
      <c r="C214" s="64" t="s">
        <v>669</v>
      </c>
      <c r="D214" s="64"/>
      <c r="E214" s="35">
        <f>SUBTOTAL(9,E215:E218)</f>
        <v>3</v>
      </c>
      <c r="F214" s="36"/>
      <c r="G214" s="36"/>
      <c r="H214" s="36"/>
      <c r="I214" s="37"/>
      <c r="J214" s="36"/>
      <c r="K214" s="36"/>
      <c r="L214" s="36"/>
      <c r="M214" s="36"/>
      <c r="N214" s="36"/>
      <c r="O214" s="38"/>
      <c r="P214" s="38"/>
      <c r="Q214" s="38"/>
      <c r="R214" s="38"/>
      <c r="S214" s="36"/>
      <c r="T214" s="38"/>
      <c r="U214" s="36"/>
      <c r="V214" s="39"/>
      <c r="W214" s="19"/>
    </row>
    <row r="215" spans="1:23" s="23" customFormat="1" ht="13.5" outlineLevel="2">
      <c r="A215" s="21"/>
      <c r="B215" s="59" t="s">
        <v>272</v>
      </c>
      <c r="C215" s="60"/>
      <c r="D215" s="60"/>
      <c r="E215" s="40">
        <f>SUBTOTAL(9,E216:E218)</f>
        <v>3</v>
      </c>
      <c r="F215" s="41"/>
      <c r="G215" s="41"/>
      <c r="H215" s="41"/>
      <c r="I215" s="42"/>
      <c r="J215" s="41"/>
      <c r="K215" s="41"/>
      <c r="L215" s="41"/>
      <c r="M215" s="41"/>
      <c r="N215" s="41"/>
      <c r="O215" s="43"/>
      <c r="P215" s="43"/>
      <c r="Q215" s="43"/>
      <c r="R215" s="43"/>
      <c r="S215" s="41"/>
      <c r="T215" s="43"/>
      <c r="U215" s="41"/>
      <c r="V215" s="44"/>
      <c r="W215" s="22"/>
    </row>
    <row r="216" spans="1:23" s="10" customFormat="1" ht="151.5" customHeight="1">
      <c r="A216" s="8">
        <v>12</v>
      </c>
      <c r="B216" s="52" t="s">
        <v>826</v>
      </c>
      <c r="C216" s="52" t="s">
        <v>99</v>
      </c>
      <c r="D216" s="52" t="s">
        <v>191</v>
      </c>
      <c r="E216" s="45">
        <v>1</v>
      </c>
      <c r="F216" s="46" t="s">
        <v>292</v>
      </c>
      <c r="G216" s="47" t="s">
        <v>293</v>
      </c>
      <c r="H216" s="47" t="s">
        <v>293</v>
      </c>
      <c r="I216" s="48" t="s">
        <v>294</v>
      </c>
      <c r="J216" s="49" t="s">
        <v>295</v>
      </c>
      <c r="K216" s="49" t="s">
        <v>394</v>
      </c>
      <c r="L216" s="49" t="s">
        <v>228</v>
      </c>
      <c r="M216" s="49" t="s">
        <v>229</v>
      </c>
      <c r="N216" s="49" t="s">
        <v>230</v>
      </c>
      <c r="O216" s="50">
        <v>23483852.15</v>
      </c>
      <c r="P216" s="50">
        <v>0</v>
      </c>
      <c r="Q216" s="50">
        <v>1621594.51</v>
      </c>
      <c r="R216" s="50">
        <v>280610.22</v>
      </c>
      <c r="S216" s="51" t="s">
        <v>1746</v>
      </c>
      <c r="T216" s="50">
        <v>24824836.44</v>
      </c>
      <c r="U216" s="49" t="s">
        <v>231</v>
      </c>
      <c r="V216" s="47" t="s">
        <v>998</v>
      </c>
      <c r="W216" s="9">
        <f>IF(OR(LEFT(I216)="7",LEFT(I216,1)="8"),VALUE(RIGHT(I216,3)),VALUE(RIGHT(I216,4)))</f>
        <v>345</v>
      </c>
    </row>
    <row r="217" spans="1:23" s="10" customFormat="1" ht="151.5" customHeight="1">
      <c r="A217" s="8">
        <v>12</v>
      </c>
      <c r="B217" s="52" t="s">
        <v>826</v>
      </c>
      <c r="C217" s="52" t="s">
        <v>99</v>
      </c>
      <c r="D217" s="52" t="s">
        <v>191</v>
      </c>
      <c r="E217" s="45">
        <v>1</v>
      </c>
      <c r="F217" s="46" t="s">
        <v>296</v>
      </c>
      <c r="G217" s="47" t="s">
        <v>297</v>
      </c>
      <c r="H217" s="47" t="s">
        <v>289</v>
      </c>
      <c r="I217" s="48" t="s">
        <v>298</v>
      </c>
      <c r="J217" s="49" t="s">
        <v>299</v>
      </c>
      <c r="K217" s="49" t="s">
        <v>300</v>
      </c>
      <c r="L217" s="49" t="s">
        <v>690</v>
      </c>
      <c r="M217" s="49" t="s">
        <v>789</v>
      </c>
      <c r="N217" s="49" t="s">
        <v>657</v>
      </c>
      <c r="O217" s="50">
        <v>32130.48</v>
      </c>
      <c r="P217" s="50">
        <v>0</v>
      </c>
      <c r="Q217" s="50">
        <v>1781.25</v>
      </c>
      <c r="R217" s="50">
        <v>0</v>
      </c>
      <c r="S217" s="51" t="s">
        <v>1747</v>
      </c>
      <c r="T217" s="50">
        <v>33911.73</v>
      </c>
      <c r="U217" s="49" t="s">
        <v>231</v>
      </c>
      <c r="V217" s="47" t="s">
        <v>999</v>
      </c>
      <c r="W217" s="9">
        <f>IF(OR(LEFT(I217)="7",LEFT(I217,1)="8"),VALUE(RIGHT(I217,3)),VALUE(RIGHT(I217,4)))</f>
        <v>69</v>
      </c>
    </row>
    <row r="218" spans="1:23" s="10" customFormat="1" ht="151.5" customHeight="1">
      <c r="A218" s="8">
        <v>12</v>
      </c>
      <c r="B218" s="52" t="s">
        <v>826</v>
      </c>
      <c r="C218" s="52" t="s">
        <v>99</v>
      </c>
      <c r="D218" s="52" t="s">
        <v>191</v>
      </c>
      <c r="E218" s="45">
        <v>1</v>
      </c>
      <c r="F218" s="46" t="s">
        <v>301</v>
      </c>
      <c r="G218" s="47" t="s">
        <v>302</v>
      </c>
      <c r="H218" s="47" t="s">
        <v>508</v>
      </c>
      <c r="I218" s="48">
        <v>20041251001386</v>
      </c>
      <c r="J218" s="49" t="s">
        <v>533</v>
      </c>
      <c r="K218" s="49" t="s">
        <v>395</v>
      </c>
      <c r="L218" s="49" t="s">
        <v>228</v>
      </c>
      <c r="M218" s="49" t="s">
        <v>664</v>
      </c>
      <c r="N218" s="49" t="s">
        <v>230</v>
      </c>
      <c r="O218" s="50">
        <v>64587570158.62</v>
      </c>
      <c r="P218" s="50">
        <v>27494681607.98</v>
      </c>
      <c r="Q218" s="50">
        <v>5501436587.62</v>
      </c>
      <c r="R218" s="50">
        <v>11874616856.52</v>
      </c>
      <c r="S218" s="51" t="s">
        <v>1748</v>
      </c>
      <c r="T218" s="50">
        <v>85709071497.7</v>
      </c>
      <c r="U218" s="49" t="s">
        <v>231</v>
      </c>
      <c r="V218" s="47" t="s">
        <v>1248</v>
      </c>
      <c r="W218" s="9">
        <f>IF(OR(LEFT(I218)="7",LEFT(I218,1)="8"),VALUE(RIGHT(I218,3)),VALUE(RIGHT(I218,4)))</f>
        <v>1386</v>
      </c>
    </row>
    <row r="219" spans="1:23" s="17" customFormat="1" ht="31.5" customHeight="1" outlineLevel="3">
      <c r="A219" s="15"/>
      <c r="B219" s="61" t="s">
        <v>303</v>
      </c>
      <c r="C219" s="62"/>
      <c r="D219" s="62"/>
      <c r="E219" s="29">
        <f>SUBTOTAL(9,E220:E223)</f>
        <v>2</v>
      </c>
      <c r="F219" s="30"/>
      <c r="G219" s="30"/>
      <c r="H219" s="30"/>
      <c r="I219" s="31"/>
      <c r="J219" s="30"/>
      <c r="K219" s="30"/>
      <c r="L219" s="30"/>
      <c r="M219" s="30"/>
      <c r="N219" s="30"/>
      <c r="O219" s="32"/>
      <c r="P219" s="33"/>
      <c r="Q219" s="33"/>
      <c r="R219" s="33"/>
      <c r="S219" s="30"/>
      <c r="T219" s="33"/>
      <c r="U219" s="30"/>
      <c r="V219" s="34"/>
      <c r="W219" s="16"/>
    </row>
    <row r="220" spans="1:23" s="20" customFormat="1" ht="13.5" outlineLevel="1">
      <c r="A220" s="18"/>
      <c r="B220" s="63" t="s">
        <v>671</v>
      </c>
      <c r="C220" s="64" t="s">
        <v>669</v>
      </c>
      <c r="D220" s="64"/>
      <c r="E220" s="35">
        <f>SUBTOTAL(9,E221:E223)</f>
        <v>2</v>
      </c>
      <c r="F220" s="36"/>
      <c r="G220" s="36"/>
      <c r="H220" s="36"/>
      <c r="I220" s="37"/>
      <c r="J220" s="36"/>
      <c r="K220" s="36"/>
      <c r="L220" s="36"/>
      <c r="M220" s="36"/>
      <c r="N220" s="36"/>
      <c r="O220" s="38"/>
      <c r="P220" s="38"/>
      <c r="Q220" s="38"/>
      <c r="R220" s="38"/>
      <c r="S220" s="36"/>
      <c r="T220" s="38"/>
      <c r="U220" s="36"/>
      <c r="V220" s="39"/>
      <c r="W220" s="19"/>
    </row>
    <row r="221" spans="1:23" s="23" customFormat="1" ht="13.5" outlineLevel="2">
      <c r="A221" s="21"/>
      <c r="B221" s="59" t="s">
        <v>272</v>
      </c>
      <c r="C221" s="60"/>
      <c r="D221" s="60"/>
      <c r="E221" s="40">
        <f>SUBTOTAL(9,E222:E223)</f>
        <v>2</v>
      </c>
      <c r="F221" s="41"/>
      <c r="G221" s="41"/>
      <c r="H221" s="41"/>
      <c r="I221" s="42"/>
      <c r="J221" s="41"/>
      <c r="K221" s="41"/>
      <c r="L221" s="41"/>
      <c r="M221" s="41"/>
      <c r="N221" s="41"/>
      <c r="O221" s="43"/>
      <c r="P221" s="43"/>
      <c r="Q221" s="43"/>
      <c r="R221" s="43"/>
      <c r="S221" s="41"/>
      <c r="T221" s="43"/>
      <c r="U221" s="41"/>
      <c r="V221" s="44"/>
      <c r="W221" s="22"/>
    </row>
    <row r="222" spans="1:23" s="10" customFormat="1" ht="151.5" customHeight="1">
      <c r="A222" s="8">
        <v>14</v>
      </c>
      <c r="B222" s="52" t="s">
        <v>303</v>
      </c>
      <c r="C222" s="52" t="s">
        <v>99</v>
      </c>
      <c r="D222" s="52" t="s">
        <v>191</v>
      </c>
      <c r="E222" s="45">
        <v>1</v>
      </c>
      <c r="F222" s="46" t="s">
        <v>290</v>
      </c>
      <c r="G222" s="47" t="s">
        <v>291</v>
      </c>
      <c r="H222" s="47" t="s">
        <v>291</v>
      </c>
      <c r="I222" s="48" t="s">
        <v>304</v>
      </c>
      <c r="J222" s="49" t="s">
        <v>305</v>
      </c>
      <c r="K222" s="49" t="s">
        <v>396</v>
      </c>
      <c r="L222" s="49" t="s">
        <v>690</v>
      </c>
      <c r="M222" s="49" t="s">
        <v>389</v>
      </c>
      <c r="N222" s="49" t="s">
        <v>777</v>
      </c>
      <c r="O222" s="50">
        <v>17313870.18</v>
      </c>
      <c r="P222" s="50">
        <v>1895000</v>
      </c>
      <c r="Q222" s="50">
        <v>1806921.09</v>
      </c>
      <c r="R222" s="50">
        <v>-2337642.49</v>
      </c>
      <c r="S222" s="51" t="s">
        <v>1750</v>
      </c>
      <c r="T222" s="50">
        <v>23353433.76</v>
      </c>
      <c r="U222" s="49" t="s">
        <v>665</v>
      </c>
      <c r="V222" s="47" t="s">
        <v>1478</v>
      </c>
      <c r="W222" s="9">
        <f>IF(OR(LEFT(I222)="7",LEFT(I222,1)="8"),VALUE(RIGHT(I222,3)),VALUE(RIGHT(I222,4)))</f>
        <v>84</v>
      </c>
    </row>
    <row r="223" spans="1:23" s="10" customFormat="1" ht="151.5" customHeight="1">
      <c r="A223" s="8">
        <v>14</v>
      </c>
      <c r="B223" s="52" t="s">
        <v>303</v>
      </c>
      <c r="C223" s="52" t="s">
        <v>99</v>
      </c>
      <c r="D223" s="52" t="s">
        <v>191</v>
      </c>
      <c r="E223" s="45">
        <v>1</v>
      </c>
      <c r="F223" s="46" t="s">
        <v>290</v>
      </c>
      <c r="G223" s="47" t="s">
        <v>291</v>
      </c>
      <c r="H223" s="47" t="s">
        <v>291</v>
      </c>
      <c r="I223" s="48" t="s">
        <v>306</v>
      </c>
      <c r="J223" s="49" t="s">
        <v>307</v>
      </c>
      <c r="K223" s="49" t="s">
        <v>397</v>
      </c>
      <c r="L223" s="49" t="s">
        <v>690</v>
      </c>
      <c r="M223" s="49" t="s">
        <v>389</v>
      </c>
      <c r="N223" s="49" t="s">
        <v>341</v>
      </c>
      <c r="O223" s="50">
        <v>185212357.14</v>
      </c>
      <c r="P223" s="50">
        <v>18627000</v>
      </c>
      <c r="Q223" s="50">
        <v>18420335.73</v>
      </c>
      <c r="R223" s="50">
        <v>47157159.03</v>
      </c>
      <c r="S223" s="51" t="s">
        <v>1749</v>
      </c>
      <c r="T223" s="50">
        <v>175102533.84</v>
      </c>
      <c r="U223" s="49" t="s">
        <v>665</v>
      </c>
      <c r="V223" s="47" t="s">
        <v>1479</v>
      </c>
      <c r="W223" s="9">
        <f>IF(OR(LEFT(I223)="7",LEFT(I223,1)="8"),VALUE(RIGHT(I223,3)),VALUE(RIGHT(I223,4)))</f>
        <v>99</v>
      </c>
    </row>
    <row r="224" spans="1:23" s="17" customFormat="1" ht="37.5" customHeight="1" outlineLevel="3">
      <c r="A224" s="15"/>
      <c r="B224" s="61" t="s">
        <v>1072</v>
      </c>
      <c r="C224" s="62"/>
      <c r="D224" s="62"/>
      <c r="E224" s="29">
        <f>SUBTOTAL(9,E227:E242)</f>
        <v>10</v>
      </c>
      <c r="F224" s="30"/>
      <c r="G224" s="30"/>
      <c r="H224" s="30"/>
      <c r="I224" s="31"/>
      <c r="J224" s="30"/>
      <c r="K224" s="30"/>
      <c r="L224" s="30"/>
      <c r="M224" s="30"/>
      <c r="N224" s="30"/>
      <c r="O224" s="32"/>
      <c r="P224" s="33"/>
      <c r="Q224" s="33"/>
      <c r="R224" s="33"/>
      <c r="S224" s="30"/>
      <c r="T224" s="33"/>
      <c r="U224" s="30"/>
      <c r="V224" s="34"/>
      <c r="W224" s="16"/>
    </row>
    <row r="225" spans="1:23" s="20" customFormat="1" ht="13.5" outlineLevel="1">
      <c r="A225" s="18"/>
      <c r="B225" s="63" t="s">
        <v>671</v>
      </c>
      <c r="C225" s="64" t="s">
        <v>669</v>
      </c>
      <c r="D225" s="64"/>
      <c r="E225" s="35">
        <f>SUBTOTAL(9,E226:E236)</f>
        <v>8</v>
      </c>
      <c r="F225" s="36"/>
      <c r="G225" s="36"/>
      <c r="H225" s="36"/>
      <c r="I225" s="37"/>
      <c r="J225" s="36"/>
      <c r="K225" s="36"/>
      <c r="L225" s="36"/>
      <c r="M225" s="36"/>
      <c r="N225" s="36"/>
      <c r="O225" s="38"/>
      <c r="P225" s="38"/>
      <c r="Q225" s="38"/>
      <c r="R225" s="38"/>
      <c r="S225" s="36"/>
      <c r="T225" s="38"/>
      <c r="U225" s="36"/>
      <c r="V225" s="39"/>
      <c r="W225" s="19"/>
    </row>
    <row r="226" spans="1:23" s="23" customFormat="1" ht="13.5" outlineLevel="2">
      <c r="A226" s="21"/>
      <c r="B226" s="59" t="s">
        <v>272</v>
      </c>
      <c r="C226" s="60"/>
      <c r="D226" s="60"/>
      <c r="E226" s="40">
        <f>SUBTOTAL(9,E227:E230)</f>
        <v>4</v>
      </c>
      <c r="F226" s="41"/>
      <c r="G226" s="41"/>
      <c r="H226" s="41"/>
      <c r="I226" s="42"/>
      <c r="J226" s="41"/>
      <c r="K226" s="41"/>
      <c r="L226" s="41"/>
      <c r="M226" s="41"/>
      <c r="N226" s="41"/>
      <c r="O226" s="43"/>
      <c r="P226" s="43"/>
      <c r="Q226" s="43"/>
      <c r="R226" s="43"/>
      <c r="S226" s="41"/>
      <c r="T226" s="43"/>
      <c r="U226" s="41"/>
      <c r="V226" s="44"/>
      <c r="W226" s="22"/>
    </row>
    <row r="227" spans="1:23" s="10" customFormat="1" ht="151.5" customHeight="1">
      <c r="A227" s="8">
        <v>15</v>
      </c>
      <c r="B227" s="52" t="s">
        <v>1209</v>
      </c>
      <c r="C227" s="52" t="s">
        <v>99</v>
      </c>
      <c r="D227" s="52" t="s">
        <v>191</v>
      </c>
      <c r="E227" s="45">
        <v>1</v>
      </c>
      <c r="F227" s="46">
        <v>400</v>
      </c>
      <c r="G227" s="47" t="s">
        <v>658</v>
      </c>
      <c r="H227" s="47" t="s">
        <v>508</v>
      </c>
      <c r="I227" s="48" t="s">
        <v>308</v>
      </c>
      <c r="J227" s="49" t="s">
        <v>309</v>
      </c>
      <c r="K227" s="49" t="s">
        <v>310</v>
      </c>
      <c r="L227" s="49" t="s">
        <v>520</v>
      </c>
      <c r="M227" s="49" t="s">
        <v>1092</v>
      </c>
      <c r="N227" s="49" t="s">
        <v>657</v>
      </c>
      <c r="O227" s="50">
        <v>14197745.41</v>
      </c>
      <c r="P227" s="50">
        <v>0</v>
      </c>
      <c r="Q227" s="50">
        <v>993188.74</v>
      </c>
      <c r="R227" s="50">
        <v>373087.43</v>
      </c>
      <c r="S227" s="51" t="s">
        <v>1752</v>
      </c>
      <c r="T227" s="50">
        <v>14817846.72</v>
      </c>
      <c r="U227" s="49" t="s">
        <v>231</v>
      </c>
      <c r="V227" s="47" t="s">
        <v>1480</v>
      </c>
      <c r="W227" s="9">
        <f>IF(OR(LEFT(I227)="7",LEFT(I227,1)="8"),VALUE(RIGHT(I227,3)),VALUE(RIGHT(I227,4)))</f>
        <v>161</v>
      </c>
    </row>
    <row r="228" spans="1:23" s="10" customFormat="1" ht="151.5" customHeight="1">
      <c r="A228" s="8">
        <v>15</v>
      </c>
      <c r="B228" s="52" t="s">
        <v>1209</v>
      </c>
      <c r="C228" s="52" t="s">
        <v>99</v>
      </c>
      <c r="D228" s="52" t="s">
        <v>191</v>
      </c>
      <c r="E228" s="45">
        <v>1</v>
      </c>
      <c r="F228" s="46">
        <v>400</v>
      </c>
      <c r="G228" s="47" t="s">
        <v>658</v>
      </c>
      <c r="H228" s="47" t="s">
        <v>508</v>
      </c>
      <c r="I228" s="48" t="s">
        <v>311</v>
      </c>
      <c r="J228" s="49" t="s">
        <v>312</v>
      </c>
      <c r="K228" s="49" t="s">
        <v>59</v>
      </c>
      <c r="L228" s="49" t="s">
        <v>228</v>
      </c>
      <c r="M228" s="49" t="s">
        <v>139</v>
      </c>
      <c r="N228" s="49" t="s">
        <v>230</v>
      </c>
      <c r="O228" s="50">
        <v>35973906.41</v>
      </c>
      <c r="P228" s="50">
        <v>0</v>
      </c>
      <c r="Q228" s="50">
        <v>2528562.33</v>
      </c>
      <c r="R228" s="50">
        <v>196467.29</v>
      </c>
      <c r="S228" s="51" t="s">
        <v>1751</v>
      </c>
      <c r="T228" s="50">
        <v>961593734.03</v>
      </c>
      <c r="U228" s="49" t="s">
        <v>665</v>
      </c>
      <c r="V228" s="47" t="s">
        <v>1481</v>
      </c>
      <c r="W228" s="9">
        <f>IF(OR(LEFT(I228)="7",LEFT(I228,1)="8"),VALUE(RIGHT(I228,3)),VALUE(RIGHT(I228,4)))</f>
        <v>162</v>
      </c>
    </row>
    <row r="229" spans="1:23" s="10" customFormat="1" ht="151.5" customHeight="1">
      <c r="A229" s="8">
        <v>15</v>
      </c>
      <c r="B229" s="52" t="s">
        <v>1072</v>
      </c>
      <c r="C229" s="52" t="s">
        <v>99</v>
      </c>
      <c r="D229" s="52" t="s">
        <v>191</v>
      </c>
      <c r="E229" s="45">
        <v>1</v>
      </c>
      <c r="F229" s="46" t="s">
        <v>1142</v>
      </c>
      <c r="G229" s="47" t="s">
        <v>845</v>
      </c>
      <c r="H229" s="47" t="s">
        <v>845</v>
      </c>
      <c r="I229" s="48" t="s">
        <v>846</v>
      </c>
      <c r="J229" s="49" t="s">
        <v>847</v>
      </c>
      <c r="K229" s="49" t="s">
        <v>809</v>
      </c>
      <c r="L229" s="49" t="s">
        <v>690</v>
      </c>
      <c r="M229" s="49" t="s">
        <v>629</v>
      </c>
      <c r="N229" s="49" t="s">
        <v>777</v>
      </c>
      <c r="O229" s="50">
        <v>17099013.91</v>
      </c>
      <c r="P229" s="50">
        <v>14840427.39</v>
      </c>
      <c r="Q229" s="50">
        <v>719508.62</v>
      </c>
      <c r="R229" s="50">
        <v>14245589</v>
      </c>
      <c r="S229" s="51" t="s">
        <v>1753</v>
      </c>
      <c r="T229" s="50">
        <v>18413360.92</v>
      </c>
      <c r="U229" s="49" t="s">
        <v>665</v>
      </c>
      <c r="V229" s="47" t="s">
        <v>1482</v>
      </c>
      <c r="W229" s="9">
        <f>IF(OR(LEFT(I229)="7",LEFT(I229,1)="8"),VALUE(RIGHT(I229,3)),VALUE(RIGHT(I229,4)))</f>
        <v>416</v>
      </c>
    </row>
    <row r="230" spans="1:23" s="10" customFormat="1" ht="151.5" customHeight="1">
      <c r="A230" s="8">
        <v>15</v>
      </c>
      <c r="B230" s="52" t="s">
        <v>1209</v>
      </c>
      <c r="C230" s="52" t="s">
        <v>99</v>
      </c>
      <c r="D230" s="52" t="s">
        <v>191</v>
      </c>
      <c r="E230" s="45">
        <v>1</v>
      </c>
      <c r="F230" s="46" t="s">
        <v>611</v>
      </c>
      <c r="G230" s="47" t="s">
        <v>612</v>
      </c>
      <c r="H230" s="47" t="s">
        <v>678</v>
      </c>
      <c r="I230" s="48" t="s">
        <v>613</v>
      </c>
      <c r="J230" s="49" t="s">
        <v>614</v>
      </c>
      <c r="K230" s="49" t="s">
        <v>615</v>
      </c>
      <c r="L230" s="49" t="s">
        <v>690</v>
      </c>
      <c r="M230" s="49" t="s">
        <v>616</v>
      </c>
      <c r="N230" s="49" t="s">
        <v>652</v>
      </c>
      <c r="O230" s="50">
        <v>120182535.98</v>
      </c>
      <c r="P230" s="50">
        <v>0</v>
      </c>
      <c r="Q230" s="50">
        <v>0</v>
      </c>
      <c r="R230" s="50">
        <v>63197693.46</v>
      </c>
      <c r="S230" s="51" t="s">
        <v>1754</v>
      </c>
      <c r="T230" s="50">
        <v>56984842.52</v>
      </c>
      <c r="U230" s="49" t="s">
        <v>665</v>
      </c>
      <c r="V230" s="47" t="s">
        <v>1483</v>
      </c>
      <c r="W230" s="9">
        <f>IF(OR(LEFT(I230)="7",LEFT(I230,1)="8"),VALUE(RIGHT(I230,3)),VALUE(RIGHT(I230,4)))</f>
        <v>755</v>
      </c>
    </row>
    <row r="231" spans="1:23" s="20" customFormat="1" ht="13.5" outlineLevel="1">
      <c r="A231" s="18"/>
      <c r="B231" s="63" t="s">
        <v>671</v>
      </c>
      <c r="C231" s="64" t="s">
        <v>669</v>
      </c>
      <c r="D231" s="64"/>
      <c r="E231" s="35">
        <f>SUBTOTAL(9,E232:E238)</f>
        <v>4</v>
      </c>
      <c r="F231" s="36"/>
      <c r="G231" s="36"/>
      <c r="H231" s="36"/>
      <c r="I231" s="37"/>
      <c r="J231" s="36"/>
      <c r="K231" s="36"/>
      <c r="L231" s="36"/>
      <c r="M231" s="36"/>
      <c r="N231" s="36"/>
      <c r="O231" s="38"/>
      <c r="P231" s="38"/>
      <c r="Q231" s="38"/>
      <c r="R231" s="38"/>
      <c r="S231" s="36"/>
      <c r="T231" s="38"/>
      <c r="U231" s="36"/>
      <c r="V231" s="39"/>
      <c r="W231" s="19"/>
    </row>
    <row r="232" spans="1:23" s="23" customFormat="1" ht="13.5" outlineLevel="2">
      <c r="A232" s="21"/>
      <c r="B232" s="59" t="s">
        <v>1143</v>
      </c>
      <c r="C232" s="60"/>
      <c r="D232" s="60"/>
      <c r="E232" s="40">
        <f>SUBTOTAL(9,E233:E238)</f>
        <v>4</v>
      </c>
      <c r="F232" s="41"/>
      <c r="G232" s="41"/>
      <c r="H232" s="41"/>
      <c r="I232" s="42"/>
      <c r="J232" s="41"/>
      <c r="K232" s="41"/>
      <c r="L232" s="41"/>
      <c r="M232" s="41"/>
      <c r="N232" s="41"/>
      <c r="O232" s="43"/>
      <c r="P232" s="43"/>
      <c r="Q232" s="43"/>
      <c r="R232" s="43"/>
      <c r="S232" s="41"/>
      <c r="T232" s="43"/>
      <c r="U232" s="41"/>
      <c r="V232" s="44"/>
      <c r="W232" s="22"/>
    </row>
    <row r="233" spans="1:23" s="10" customFormat="1" ht="151.5" customHeight="1">
      <c r="A233" s="8">
        <v>15</v>
      </c>
      <c r="B233" s="52" t="s">
        <v>1072</v>
      </c>
      <c r="C233" s="52" t="s">
        <v>99</v>
      </c>
      <c r="D233" s="52" t="s">
        <v>518</v>
      </c>
      <c r="E233" s="45">
        <v>1</v>
      </c>
      <c r="F233" s="46">
        <v>513</v>
      </c>
      <c r="G233" s="47" t="s">
        <v>1133</v>
      </c>
      <c r="H233" s="47" t="s">
        <v>634</v>
      </c>
      <c r="I233" s="48">
        <v>20042041001379</v>
      </c>
      <c r="J233" s="49" t="s">
        <v>248</v>
      </c>
      <c r="K233" s="49" t="s">
        <v>877</v>
      </c>
      <c r="L233" s="49" t="s">
        <v>228</v>
      </c>
      <c r="M233" s="49" t="s">
        <v>664</v>
      </c>
      <c r="N233" s="49" t="s">
        <v>657</v>
      </c>
      <c r="O233" s="50">
        <v>11476533.08</v>
      </c>
      <c r="P233" s="50">
        <v>5950000</v>
      </c>
      <c r="Q233" s="50">
        <v>788345.57</v>
      </c>
      <c r="R233" s="50">
        <v>4621948.7</v>
      </c>
      <c r="S233" s="51" t="s">
        <v>1755</v>
      </c>
      <c r="T233" s="50">
        <v>13592929.95</v>
      </c>
      <c r="U233" s="49" t="s">
        <v>231</v>
      </c>
      <c r="V233" s="47" t="s">
        <v>1484</v>
      </c>
      <c r="W233" s="9">
        <f>IF(OR(LEFT(I233)="7",LEFT(I233,1)="8"),VALUE(RIGHT(I233,3)),VALUE(RIGHT(I233,4)))</f>
        <v>1379</v>
      </c>
    </row>
    <row r="234" spans="1:23" s="10" customFormat="1" ht="151.5" customHeight="1">
      <c r="A234" s="8">
        <v>15</v>
      </c>
      <c r="B234" s="52" t="s">
        <v>1072</v>
      </c>
      <c r="C234" s="52" t="s">
        <v>99</v>
      </c>
      <c r="D234" s="52" t="s">
        <v>518</v>
      </c>
      <c r="E234" s="45">
        <v>1</v>
      </c>
      <c r="F234" s="46">
        <v>513</v>
      </c>
      <c r="G234" s="47" t="s">
        <v>1133</v>
      </c>
      <c r="H234" s="47" t="s">
        <v>92</v>
      </c>
      <c r="I234" s="48">
        <v>20042041001380</v>
      </c>
      <c r="J234" s="49" t="s">
        <v>249</v>
      </c>
      <c r="K234" s="49" t="s">
        <v>878</v>
      </c>
      <c r="L234" s="49" t="s">
        <v>228</v>
      </c>
      <c r="M234" s="49" t="s">
        <v>664</v>
      </c>
      <c r="N234" s="49" t="s">
        <v>657</v>
      </c>
      <c r="O234" s="50">
        <v>0</v>
      </c>
      <c r="P234" s="50">
        <v>0</v>
      </c>
      <c r="Q234" s="50">
        <v>0</v>
      </c>
      <c r="R234" s="50">
        <v>0</v>
      </c>
      <c r="S234" s="51" t="s">
        <v>1756</v>
      </c>
      <c r="T234" s="50">
        <v>0</v>
      </c>
      <c r="U234" s="49" t="s">
        <v>231</v>
      </c>
      <c r="V234" s="47" t="s">
        <v>1485</v>
      </c>
      <c r="W234" s="9">
        <f>IF(OR(LEFT(I234)="7",LEFT(I234,1)="8"),VALUE(RIGHT(I234,3)),VALUE(RIGHT(I234,4)))</f>
        <v>1380</v>
      </c>
    </row>
    <row r="235" spans="1:23" s="10" customFormat="1" ht="151.5" customHeight="1">
      <c r="A235" s="8">
        <v>15</v>
      </c>
      <c r="B235" s="52" t="s">
        <v>1072</v>
      </c>
      <c r="C235" s="52" t="s">
        <v>99</v>
      </c>
      <c r="D235" s="52" t="s">
        <v>518</v>
      </c>
      <c r="E235" s="45">
        <v>1</v>
      </c>
      <c r="F235" s="46">
        <v>513</v>
      </c>
      <c r="G235" s="47" t="s">
        <v>1133</v>
      </c>
      <c r="H235" s="47" t="s">
        <v>630</v>
      </c>
      <c r="I235" s="48">
        <v>20042041001381</v>
      </c>
      <c r="J235" s="49" t="s">
        <v>250</v>
      </c>
      <c r="K235" s="49" t="s">
        <v>376</v>
      </c>
      <c r="L235" s="49" t="s">
        <v>228</v>
      </c>
      <c r="M235" s="49" t="s">
        <v>664</v>
      </c>
      <c r="N235" s="49" t="s">
        <v>657</v>
      </c>
      <c r="O235" s="50">
        <v>0</v>
      </c>
      <c r="P235" s="50">
        <v>0</v>
      </c>
      <c r="Q235" s="50">
        <v>0</v>
      </c>
      <c r="R235" s="50">
        <v>0</v>
      </c>
      <c r="S235" s="51" t="s">
        <v>1757</v>
      </c>
      <c r="T235" s="50">
        <v>0</v>
      </c>
      <c r="U235" s="49" t="s">
        <v>231</v>
      </c>
      <c r="V235" s="47" t="s">
        <v>1486</v>
      </c>
      <c r="W235" s="9">
        <f>IF(OR(LEFT(I235)="7",LEFT(I235,1)="8"),VALUE(RIGHT(I235,3)),VALUE(RIGHT(I235,4)))</f>
        <v>1381</v>
      </c>
    </row>
    <row r="236" spans="1:23" s="10" customFormat="1" ht="151.5" customHeight="1">
      <c r="A236" s="8">
        <v>15</v>
      </c>
      <c r="B236" s="52" t="s">
        <v>1072</v>
      </c>
      <c r="C236" s="52" t="s">
        <v>99</v>
      </c>
      <c r="D236" s="52" t="s">
        <v>518</v>
      </c>
      <c r="E236" s="45">
        <v>1</v>
      </c>
      <c r="F236" s="46">
        <v>513</v>
      </c>
      <c r="G236" s="47" t="s">
        <v>1133</v>
      </c>
      <c r="H236" s="47" t="s">
        <v>369</v>
      </c>
      <c r="I236" s="48">
        <v>20042041001382</v>
      </c>
      <c r="J236" s="49" t="s">
        <v>113</v>
      </c>
      <c r="K236" s="49" t="s">
        <v>208</v>
      </c>
      <c r="L236" s="49" t="s">
        <v>228</v>
      </c>
      <c r="M236" s="49" t="s">
        <v>664</v>
      </c>
      <c r="N236" s="49" t="s">
        <v>657</v>
      </c>
      <c r="O236" s="50">
        <v>2061545.69</v>
      </c>
      <c r="P236" s="50">
        <v>0</v>
      </c>
      <c r="Q236" s="50">
        <v>138088.36</v>
      </c>
      <c r="R236" s="50">
        <v>109965.6</v>
      </c>
      <c r="S236" s="51" t="s">
        <v>1758</v>
      </c>
      <c r="T236" s="50">
        <v>2089668.45</v>
      </c>
      <c r="U236" s="49" t="s">
        <v>231</v>
      </c>
      <c r="V236" s="47" t="s">
        <v>1487</v>
      </c>
      <c r="W236" s="9">
        <f>IF(OR(LEFT(I236)="7",LEFT(I236,1)="8"),VALUE(RIGHT(I236,3)),VALUE(RIGHT(I236,4)))</f>
        <v>1382</v>
      </c>
    </row>
    <row r="237" spans="1:23" s="20" customFormat="1" ht="13.5" outlineLevel="1">
      <c r="A237" s="18"/>
      <c r="B237" s="63" t="s">
        <v>163</v>
      </c>
      <c r="C237" s="64" t="s">
        <v>669</v>
      </c>
      <c r="D237" s="64"/>
      <c r="E237" s="35">
        <f>SUBTOTAL(9,E238:E239)</f>
        <v>1</v>
      </c>
      <c r="F237" s="36"/>
      <c r="G237" s="36"/>
      <c r="H237" s="36"/>
      <c r="I237" s="37"/>
      <c r="J237" s="36"/>
      <c r="K237" s="36"/>
      <c r="L237" s="36"/>
      <c r="M237" s="36"/>
      <c r="N237" s="36"/>
      <c r="O237" s="38"/>
      <c r="P237" s="38"/>
      <c r="Q237" s="38"/>
      <c r="R237" s="38"/>
      <c r="S237" s="36"/>
      <c r="T237" s="38"/>
      <c r="U237" s="36"/>
      <c r="V237" s="39"/>
      <c r="W237" s="19"/>
    </row>
    <row r="238" spans="1:23" s="23" customFormat="1" ht="13.5" outlineLevel="2">
      <c r="A238" s="21"/>
      <c r="B238" s="59" t="s">
        <v>881</v>
      </c>
      <c r="C238" s="60"/>
      <c r="D238" s="60"/>
      <c r="E238" s="40">
        <f>SUBTOTAL(9,E239:E239)</f>
        <v>1</v>
      </c>
      <c r="F238" s="41"/>
      <c r="G238" s="41"/>
      <c r="H238" s="41"/>
      <c r="I238" s="42"/>
      <c r="J238" s="41"/>
      <c r="K238" s="41"/>
      <c r="L238" s="41"/>
      <c r="M238" s="41"/>
      <c r="N238" s="41"/>
      <c r="O238" s="43"/>
      <c r="P238" s="43"/>
      <c r="Q238" s="43"/>
      <c r="R238" s="43"/>
      <c r="S238" s="41"/>
      <c r="T238" s="43"/>
      <c r="U238" s="41"/>
      <c r="V238" s="44"/>
      <c r="W238" s="22"/>
    </row>
    <row r="239" spans="1:23" s="10" customFormat="1" ht="151.5" customHeight="1">
      <c r="A239" s="8">
        <v>15</v>
      </c>
      <c r="B239" s="52" t="s">
        <v>1072</v>
      </c>
      <c r="C239" s="52" t="s">
        <v>64</v>
      </c>
      <c r="D239" s="52" t="s">
        <v>191</v>
      </c>
      <c r="E239" s="45">
        <v>1</v>
      </c>
      <c r="F239" s="46">
        <v>400</v>
      </c>
      <c r="G239" s="47" t="s">
        <v>658</v>
      </c>
      <c r="H239" s="47" t="s">
        <v>658</v>
      </c>
      <c r="I239" s="48">
        <v>20151540001587</v>
      </c>
      <c r="J239" s="49" t="s">
        <v>1249</v>
      </c>
      <c r="K239" s="49" t="s">
        <v>1250</v>
      </c>
      <c r="L239" s="49" t="s">
        <v>228</v>
      </c>
      <c r="M239" s="49" t="s">
        <v>647</v>
      </c>
      <c r="N239" s="49" t="s">
        <v>652</v>
      </c>
      <c r="O239" s="50">
        <v>3141079103.95</v>
      </c>
      <c r="P239" s="50">
        <v>3677407292.9</v>
      </c>
      <c r="Q239" s="50">
        <v>162269233.53</v>
      </c>
      <c r="R239" s="50">
        <v>2082264422.71</v>
      </c>
      <c r="S239" s="51" t="s">
        <v>1759</v>
      </c>
      <c r="T239" s="50">
        <v>4898491207.67</v>
      </c>
      <c r="U239" s="49" t="s">
        <v>231</v>
      </c>
      <c r="V239" s="47" t="s">
        <v>1488</v>
      </c>
      <c r="W239" s="9">
        <f>IF(OR(LEFT(I239)="7",LEFT(I239,1)="8"),VALUE(RIGHT(I239,3)),VALUE(RIGHT(I239,4)))</f>
        <v>1587</v>
      </c>
    </row>
    <row r="240" spans="1:23" s="20" customFormat="1" ht="13.5" outlineLevel="1">
      <c r="A240" s="18"/>
      <c r="B240" s="63" t="s">
        <v>66</v>
      </c>
      <c r="C240" s="64" t="s">
        <v>669</v>
      </c>
      <c r="D240" s="64"/>
      <c r="E240" s="35">
        <f>SUBTOTAL(9,E241:E242)</f>
        <v>1</v>
      </c>
      <c r="F240" s="36"/>
      <c r="G240" s="36"/>
      <c r="H240" s="36"/>
      <c r="I240" s="37"/>
      <c r="J240" s="36"/>
      <c r="K240" s="36"/>
      <c r="L240" s="36"/>
      <c r="M240" s="36"/>
      <c r="N240" s="36"/>
      <c r="O240" s="38"/>
      <c r="P240" s="38"/>
      <c r="Q240" s="38"/>
      <c r="R240" s="38"/>
      <c r="S240" s="36"/>
      <c r="T240" s="38"/>
      <c r="U240" s="36"/>
      <c r="V240" s="39"/>
      <c r="W240" s="19"/>
    </row>
    <row r="241" spans="1:23" s="23" customFormat="1" ht="13.5" outlineLevel="2">
      <c r="A241" s="21"/>
      <c r="B241" s="59" t="s">
        <v>881</v>
      </c>
      <c r="C241" s="60"/>
      <c r="D241" s="60"/>
      <c r="E241" s="40">
        <f>SUBTOTAL(9,E242:E243)</f>
        <v>1</v>
      </c>
      <c r="F241" s="41"/>
      <c r="G241" s="41"/>
      <c r="H241" s="41"/>
      <c r="I241" s="42"/>
      <c r="J241" s="41"/>
      <c r="K241" s="41"/>
      <c r="L241" s="41"/>
      <c r="M241" s="41"/>
      <c r="N241" s="41"/>
      <c r="O241" s="43"/>
      <c r="P241" s="43"/>
      <c r="Q241" s="43"/>
      <c r="R241" s="43"/>
      <c r="S241" s="41"/>
      <c r="T241" s="43"/>
      <c r="U241" s="41"/>
      <c r="V241" s="44"/>
      <c r="W241" s="22"/>
    </row>
    <row r="242" spans="1:23" s="10" customFormat="1" ht="151.5" customHeight="1">
      <c r="A242" s="8">
        <v>15</v>
      </c>
      <c r="B242" s="52" t="s">
        <v>1209</v>
      </c>
      <c r="C242" s="52" t="s">
        <v>164</v>
      </c>
      <c r="D242" s="52" t="s">
        <v>191</v>
      </c>
      <c r="E242" s="45">
        <v>1</v>
      </c>
      <c r="F242" s="46">
        <v>410</v>
      </c>
      <c r="G242" s="47" t="s">
        <v>610</v>
      </c>
      <c r="H242" s="47" t="s">
        <v>610</v>
      </c>
      <c r="I242" s="48">
        <v>700015400038</v>
      </c>
      <c r="J242" s="49" t="s">
        <v>617</v>
      </c>
      <c r="K242" s="49" t="s">
        <v>464</v>
      </c>
      <c r="L242" s="49" t="s">
        <v>690</v>
      </c>
      <c r="M242" s="49" t="s">
        <v>412</v>
      </c>
      <c r="N242" s="49" t="s">
        <v>230</v>
      </c>
      <c r="O242" s="50">
        <v>177427544.91</v>
      </c>
      <c r="P242" s="50">
        <v>29582256.28</v>
      </c>
      <c r="Q242" s="50">
        <v>10059557.16</v>
      </c>
      <c r="R242" s="50">
        <v>89293480.77</v>
      </c>
      <c r="S242" s="51" t="s">
        <v>1760</v>
      </c>
      <c r="T242" s="50">
        <v>127775877.58</v>
      </c>
      <c r="U242" s="49" t="s">
        <v>231</v>
      </c>
      <c r="V242" s="47" t="s">
        <v>1489</v>
      </c>
      <c r="W242" s="9">
        <f>IF(OR(LEFT(I242)="7",LEFT(I242,1)="8"),VALUE(RIGHT(I242,3)),VALUE(RIGHT(I242,4)))</f>
        <v>38</v>
      </c>
    </row>
    <row r="243" spans="1:23" s="17" customFormat="1" ht="38.25" customHeight="1" outlineLevel="3">
      <c r="A243" s="15"/>
      <c r="B243" s="61" t="s">
        <v>618</v>
      </c>
      <c r="C243" s="62"/>
      <c r="D243" s="62"/>
      <c r="E243" s="29">
        <f>SUBTOTAL(9,E246:E261)</f>
        <v>10</v>
      </c>
      <c r="F243" s="30"/>
      <c r="G243" s="30"/>
      <c r="H243" s="30"/>
      <c r="I243" s="31"/>
      <c r="J243" s="30"/>
      <c r="K243" s="30"/>
      <c r="L243" s="30"/>
      <c r="M243" s="30"/>
      <c r="N243" s="30"/>
      <c r="O243" s="32"/>
      <c r="P243" s="33"/>
      <c r="Q243" s="33"/>
      <c r="R243" s="33"/>
      <c r="S243" s="30"/>
      <c r="T243" s="33"/>
      <c r="U243" s="30"/>
      <c r="V243" s="34"/>
      <c r="W243" s="16"/>
    </row>
    <row r="244" spans="1:23" s="20" customFormat="1" ht="13.5" outlineLevel="1">
      <c r="A244" s="18"/>
      <c r="B244" s="63" t="s">
        <v>671</v>
      </c>
      <c r="C244" s="64" t="s">
        <v>669</v>
      </c>
      <c r="D244" s="64"/>
      <c r="E244" s="35">
        <f>SUBTOTAL(9,E245:E254)</f>
        <v>7</v>
      </c>
      <c r="F244" s="36"/>
      <c r="G244" s="36"/>
      <c r="H244" s="36"/>
      <c r="I244" s="37"/>
      <c r="J244" s="36"/>
      <c r="K244" s="36"/>
      <c r="L244" s="36"/>
      <c r="M244" s="36"/>
      <c r="N244" s="36"/>
      <c r="O244" s="38"/>
      <c r="P244" s="38"/>
      <c r="Q244" s="38"/>
      <c r="R244" s="38"/>
      <c r="S244" s="36"/>
      <c r="T244" s="38"/>
      <c r="U244" s="36"/>
      <c r="V244" s="39"/>
      <c r="W244" s="19"/>
    </row>
    <row r="245" spans="1:23" s="23" customFormat="1" ht="13.5" outlineLevel="2">
      <c r="A245" s="21"/>
      <c r="B245" s="59" t="s">
        <v>881</v>
      </c>
      <c r="C245" s="60"/>
      <c r="D245" s="60"/>
      <c r="E245" s="40">
        <f>SUBTOTAL(9,E246:E249)</f>
        <v>4</v>
      </c>
      <c r="F245" s="41"/>
      <c r="G245" s="41"/>
      <c r="H245" s="41"/>
      <c r="I245" s="42"/>
      <c r="J245" s="41"/>
      <c r="K245" s="41"/>
      <c r="L245" s="41"/>
      <c r="M245" s="41"/>
      <c r="N245" s="41"/>
      <c r="O245" s="43"/>
      <c r="P245" s="43"/>
      <c r="Q245" s="43"/>
      <c r="R245" s="43"/>
      <c r="S245" s="41"/>
      <c r="T245" s="43"/>
      <c r="U245" s="41"/>
      <c r="V245" s="44"/>
      <c r="W245" s="22"/>
    </row>
    <row r="246" spans="1:23" s="10" customFormat="1" ht="186.75" customHeight="1">
      <c r="A246" s="8">
        <v>16</v>
      </c>
      <c r="B246" s="52" t="s">
        <v>618</v>
      </c>
      <c r="C246" s="52" t="s">
        <v>99</v>
      </c>
      <c r="D246" s="52" t="s">
        <v>191</v>
      </c>
      <c r="E246" s="45">
        <v>1</v>
      </c>
      <c r="F246" s="46">
        <v>400</v>
      </c>
      <c r="G246" s="47" t="s">
        <v>1093</v>
      </c>
      <c r="H246" s="47" t="s">
        <v>508</v>
      </c>
      <c r="I246" s="48">
        <v>20121640001564</v>
      </c>
      <c r="J246" s="49" t="s">
        <v>1094</v>
      </c>
      <c r="K246" s="49" t="s">
        <v>1095</v>
      </c>
      <c r="L246" s="49" t="s">
        <v>228</v>
      </c>
      <c r="M246" s="49" t="s">
        <v>229</v>
      </c>
      <c r="N246" s="49" t="s">
        <v>657</v>
      </c>
      <c r="O246" s="50">
        <v>29178784.83</v>
      </c>
      <c r="P246" s="50">
        <v>0</v>
      </c>
      <c r="Q246" s="50">
        <v>2011279.6</v>
      </c>
      <c r="R246" s="50">
        <v>52317095.1</v>
      </c>
      <c r="S246" s="51" t="s">
        <v>1761</v>
      </c>
      <c r="T246" s="50">
        <v>-21127030.67</v>
      </c>
      <c r="U246" s="49" t="s">
        <v>231</v>
      </c>
      <c r="V246" s="47" t="s">
        <v>1490</v>
      </c>
      <c r="W246" s="9">
        <f>IF(OR(LEFT(I246)="7",LEFT(I246,1)="8"),VALUE(RIGHT(I246,3)),VALUE(RIGHT(I246,4)))</f>
        <v>1564</v>
      </c>
    </row>
    <row r="247" spans="1:23" s="10" customFormat="1" ht="248.25" customHeight="1">
      <c r="A247" s="8">
        <v>16</v>
      </c>
      <c r="B247" s="52" t="s">
        <v>618</v>
      </c>
      <c r="C247" s="52" t="s">
        <v>99</v>
      </c>
      <c r="D247" s="52" t="s">
        <v>191</v>
      </c>
      <c r="E247" s="45">
        <v>1</v>
      </c>
      <c r="F247" s="46">
        <v>715</v>
      </c>
      <c r="G247" s="47" t="s">
        <v>1210</v>
      </c>
      <c r="H247" s="47" t="s">
        <v>508</v>
      </c>
      <c r="I247" s="48" t="s">
        <v>666</v>
      </c>
      <c r="J247" s="49" t="s">
        <v>1251</v>
      </c>
      <c r="K247" s="49" t="s">
        <v>1228</v>
      </c>
      <c r="L247" s="49" t="s">
        <v>228</v>
      </c>
      <c r="M247" s="49" t="s">
        <v>664</v>
      </c>
      <c r="N247" s="49" t="s">
        <v>230</v>
      </c>
      <c r="O247" s="50">
        <v>120204262.68</v>
      </c>
      <c r="P247" s="50">
        <v>23217889</v>
      </c>
      <c r="Q247" s="50">
        <v>2533848.37</v>
      </c>
      <c r="R247" s="50">
        <v>17811995.86</v>
      </c>
      <c r="S247" s="51" t="s">
        <v>1762</v>
      </c>
      <c r="T247" s="50">
        <v>128144004.19</v>
      </c>
      <c r="U247" s="49" t="s">
        <v>231</v>
      </c>
      <c r="V247" s="47" t="s">
        <v>1491</v>
      </c>
      <c r="W247" s="9">
        <f>IF(OR(LEFT(I247)="7",LEFT(I247,1)="8"),VALUE(RIGHT(I247,3)),VALUE(RIGHT(I247,4)))</f>
        <v>48</v>
      </c>
    </row>
    <row r="248" spans="1:23" s="10" customFormat="1" ht="151.5" customHeight="1">
      <c r="A248" s="8">
        <v>16</v>
      </c>
      <c r="B248" s="52" t="s">
        <v>618</v>
      </c>
      <c r="C248" s="52" t="s">
        <v>99</v>
      </c>
      <c r="D248" s="52" t="s">
        <v>191</v>
      </c>
      <c r="E248" s="45">
        <v>1</v>
      </c>
      <c r="F248" s="46" t="s">
        <v>1492</v>
      </c>
      <c r="G248" s="47" t="s">
        <v>1493</v>
      </c>
      <c r="H248" s="47" t="s">
        <v>618</v>
      </c>
      <c r="I248" s="48" t="s">
        <v>1494</v>
      </c>
      <c r="J248" s="49" t="s">
        <v>1495</v>
      </c>
      <c r="K248" s="49" t="s">
        <v>1496</v>
      </c>
      <c r="L248" s="49" t="s">
        <v>228</v>
      </c>
      <c r="M248" s="49" t="s">
        <v>380</v>
      </c>
      <c r="N248" s="49" t="s">
        <v>230</v>
      </c>
      <c r="O248" s="50">
        <v>0</v>
      </c>
      <c r="P248" s="50">
        <v>1000000</v>
      </c>
      <c r="Q248" s="50">
        <v>10747.2</v>
      </c>
      <c r="R248" s="50">
        <v>255200</v>
      </c>
      <c r="S248" s="51" t="s">
        <v>1763</v>
      </c>
      <c r="T248" s="50">
        <v>755547.2</v>
      </c>
      <c r="U248" s="49" t="s">
        <v>231</v>
      </c>
      <c r="V248" s="47" t="s">
        <v>1497</v>
      </c>
      <c r="W248" s="9">
        <f>IF(OR(LEFT(I248)="7",LEFT(I248,1)="8"),VALUE(RIGHT(I248,3)),VALUE(RIGHT(I248,4)))</f>
        <v>1597</v>
      </c>
    </row>
    <row r="249" spans="1:23" s="10" customFormat="1" ht="244.5" customHeight="1">
      <c r="A249" s="8">
        <v>16</v>
      </c>
      <c r="B249" s="52" t="s">
        <v>618</v>
      </c>
      <c r="C249" s="52" t="s">
        <v>99</v>
      </c>
      <c r="D249" s="52" t="s">
        <v>191</v>
      </c>
      <c r="E249" s="45">
        <v>1</v>
      </c>
      <c r="F249" s="46" t="s">
        <v>1048</v>
      </c>
      <c r="G249" s="47" t="s">
        <v>1049</v>
      </c>
      <c r="H249" s="47" t="s">
        <v>1049</v>
      </c>
      <c r="I249" s="48" t="s">
        <v>1050</v>
      </c>
      <c r="J249" s="49" t="s">
        <v>1051</v>
      </c>
      <c r="K249" s="49" t="s">
        <v>1052</v>
      </c>
      <c r="L249" s="49" t="s">
        <v>690</v>
      </c>
      <c r="M249" s="49" t="s">
        <v>243</v>
      </c>
      <c r="N249" s="49" t="s">
        <v>230</v>
      </c>
      <c r="O249" s="50">
        <v>8044453.59</v>
      </c>
      <c r="P249" s="50">
        <v>4045597.88</v>
      </c>
      <c r="Q249" s="50">
        <v>98399.25</v>
      </c>
      <c r="R249" s="50">
        <v>18282697</v>
      </c>
      <c r="S249" s="51" t="s">
        <v>1764</v>
      </c>
      <c r="T249" s="50">
        <v>-6094246.28</v>
      </c>
      <c r="U249" s="49" t="s">
        <v>231</v>
      </c>
      <c r="V249" s="47" t="s">
        <v>1498</v>
      </c>
      <c r="W249" s="9">
        <f>IF(OR(LEFT(I249)="7",LEFT(I249,1)="8"),VALUE(RIGHT(I249,3)),VALUE(RIGHT(I249,4)))</f>
        <v>1554</v>
      </c>
    </row>
    <row r="250" spans="1:23" s="23" customFormat="1" ht="13.5" outlineLevel="2">
      <c r="A250" s="21"/>
      <c r="B250" s="59" t="s">
        <v>273</v>
      </c>
      <c r="C250" s="60"/>
      <c r="D250" s="60"/>
      <c r="E250" s="40">
        <f>SUBTOTAL(9,E251)</f>
        <v>1</v>
      </c>
      <c r="F250" s="41"/>
      <c r="G250" s="41"/>
      <c r="H250" s="41"/>
      <c r="I250" s="42"/>
      <c r="J250" s="41"/>
      <c r="K250" s="41"/>
      <c r="L250" s="41"/>
      <c r="M250" s="41"/>
      <c r="N250" s="41"/>
      <c r="O250" s="43"/>
      <c r="P250" s="43"/>
      <c r="Q250" s="43"/>
      <c r="R250" s="43"/>
      <c r="S250" s="41"/>
      <c r="T250" s="43"/>
      <c r="U250" s="41"/>
      <c r="V250" s="44"/>
      <c r="W250" s="22"/>
    </row>
    <row r="251" spans="1:23" s="10" customFormat="1" ht="151.5" customHeight="1">
      <c r="A251" s="8">
        <v>16</v>
      </c>
      <c r="B251" s="52" t="s">
        <v>618</v>
      </c>
      <c r="C251" s="52" t="s">
        <v>99</v>
      </c>
      <c r="D251" s="52" t="s">
        <v>518</v>
      </c>
      <c r="E251" s="45">
        <v>1</v>
      </c>
      <c r="F251" s="46" t="s">
        <v>415</v>
      </c>
      <c r="G251" s="47" t="s">
        <v>524</v>
      </c>
      <c r="H251" s="47" t="s">
        <v>780</v>
      </c>
      <c r="I251" s="48" t="s">
        <v>781</v>
      </c>
      <c r="J251" s="49" t="s">
        <v>875</v>
      </c>
      <c r="K251" s="49" t="s">
        <v>1067</v>
      </c>
      <c r="L251" s="49" t="s">
        <v>228</v>
      </c>
      <c r="M251" s="49" t="s">
        <v>664</v>
      </c>
      <c r="N251" s="49" t="s">
        <v>652</v>
      </c>
      <c r="O251" s="50">
        <v>5033077474.54</v>
      </c>
      <c r="P251" s="50">
        <v>710552373.84</v>
      </c>
      <c r="Q251" s="50">
        <v>86414317.97</v>
      </c>
      <c r="R251" s="50">
        <v>3494647970.37</v>
      </c>
      <c r="S251" s="51" t="s">
        <v>1765</v>
      </c>
      <c r="T251" s="50">
        <v>2335396195.98</v>
      </c>
      <c r="U251" s="49" t="s">
        <v>231</v>
      </c>
      <c r="V251" s="47" t="s">
        <v>1360</v>
      </c>
      <c r="W251" s="9">
        <f>IF(OR(LEFT(I251)="7",LEFT(I251,1)="8"),VALUE(RIGHT(I251,3)),VALUE(RIGHT(I251,4)))</f>
        <v>68</v>
      </c>
    </row>
    <row r="252" spans="1:23" s="23" customFormat="1" ht="13.5" outlineLevel="2">
      <c r="A252" s="21"/>
      <c r="B252" s="59" t="s">
        <v>275</v>
      </c>
      <c r="C252" s="60"/>
      <c r="D252" s="60"/>
      <c r="E252" s="40">
        <f>SUBTOTAL(9,E253:E254)</f>
        <v>2</v>
      </c>
      <c r="F252" s="41"/>
      <c r="G252" s="41"/>
      <c r="H252" s="41"/>
      <c r="I252" s="42"/>
      <c r="J252" s="41"/>
      <c r="K252" s="41"/>
      <c r="L252" s="41"/>
      <c r="M252" s="41"/>
      <c r="N252" s="41"/>
      <c r="O252" s="43"/>
      <c r="P252" s="43"/>
      <c r="Q252" s="43"/>
      <c r="R252" s="43"/>
      <c r="S252" s="41"/>
      <c r="T252" s="43"/>
      <c r="U252" s="41"/>
      <c r="V252" s="44"/>
      <c r="W252" s="22"/>
    </row>
    <row r="253" spans="1:23" s="10" customFormat="1" ht="205.5" customHeight="1">
      <c r="A253" s="8">
        <v>16</v>
      </c>
      <c r="B253" s="52" t="s">
        <v>618</v>
      </c>
      <c r="C253" s="52" t="s">
        <v>99</v>
      </c>
      <c r="D253" s="52" t="s">
        <v>778</v>
      </c>
      <c r="E253" s="45">
        <v>1</v>
      </c>
      <c r="F253" s="46">
        <v>100</v>
      </c>
      <c r="G253" s="47" t="s">
        <v>906</v>
      </c>
      <c r="H253" s="47" t="s">
        <v>926</v>
      </c>
      <c r="I253" s="48" t="s">
        <v>785</v>
      </c>
      <c r="J253" s="49" t="s">
        <v>786</v>
      </c>
      <c r="K253" s="49" t="s">
        <v>482</v>
      </c>
      <c r="L253" s="49" t="s">
        <v>228</v>
      </c>
      <c r="M253" s="49" t="s">
        <v>229</v>
      </c>
      <c r="N253" s="49" t="s">
        <v>230</v>
      </c>
      <c r="O253" s="50">
        <v>135406668.83</v>
      </c>
      <c r="P253" s="50">
        <v>81659332.86</v>
      </c>
      <c r="Q253" s="50">
        <v>4474139.49</v>
      </c>
      <c r="R253" s="50">
        <v>398421389.96</v>
      </c>
      <c r="S253" s="51" t="s">
        <v>1766</v>
      </c>
      <c r="T253" s="50">
        <v>-176881248.78</v>
      </c>
      <c r="U253" s="49" t="s">
        <v>231</v>
      </c>
      <c r="V253" s="47" t="s">
        <v>1499</v>
      </c>
      <c r="W253" s="9">
        <f>IF(OR(LEFT(I253)="7",LEFT(I253,1)="8"),VALUE(RIGHT(I253,3)),VALUE(RIGHT(I253,4)))</f>
        <v>144</v>
      </c>
    </row>
    <row r="254" spans="1:23" s="10" customFormat="1" ht="151.5" customHeight="1">
      <c r="A254" s="8">
        <v>16</v>
      </c>
      <c r="B254" s="52" t="s">
        <v>618</v>
      </c>
      <c r="C254" s="52" t="s">
        <v>99</v>
      </c>
      <c r="D254" s="52" t="s">
        <v>778</v>
      </c>
      <c r="E254" s="45">
        <v>1</v>
      </c>
      <c r="F254" s="46" t="s">
        <v>907</v>
      </c>
      <c r="G254" s="47" t="s">
        <v>908</v>
      </c>
      <c r="H254" s="47" t="s">
        <v>588</v>
      </c>
      <c r="I254" s="48">
        <v>20061651101444</v>
      </c>
      <c r="J254" s="49" t="s">
        <v>370</v>
      </c>
      <c r="K254" s="49" t="s">
        <v>969</v>
      </c>
      <c r="L254" s="49" t="s">
        <v>520</v>
      </c>
      <c r="M254" s="49" t="s">
        <v>1096</v>
      </c>
      <c r="N254" s="49" t="s">
        <v>657</v>
      </c>
      <c r="O254" s="50">
        <v>416338.33</v>
      </c>
      <c r="P254" s="50">
        <v>0</v>
      </c>
      <c r="Q254" s="50">
        <v>5884.35</v>
      </c>
      <c r="R254" s="50">
        <v>0</v>
      </c>
      <c r="S254" s="51" t="s">
        <v>1767</v>
      </c>
      <c r="T254" s="50">
        <v>422222.68</v>
      </c>
      <c r="U254" s="49" t="s">
        <v>231</v>
      </c>
      <c r="V254" s="47" t="s">
        <v>1500</v>
      </c>
      <c r="W254" s="9">
        <f>IF(OR(LEFT(I254)="7",LEFT(I254,1)="8"),VALUE(RIGHT(I254,3)),VALUE(RIGHT(I254,4)))</f>
        <v>1444</v>
      </c>
    </row>
    <row r="255" spans="1:23" s="20" customFormat="1" ht="13.5" outlineLevel="1">
      <c r="A255" s="18"/>
      <c r="B255" s="63" t="s">
        <v>274</v>
      </c>
      <c r="C255" s="64"/>
      <c r="D255" s="64"/>
      <c r="E255" s="35">
        <f>SUBTOTAL(9,E257:E258)</f>
        <v>2</v>
      </c>
      <c r="F255" s="36"/>
      <c r="G255" s="36"/>
      <c r="H255" s="36"/>
      <c r="I255" s="37"/>
      <c r="J255" s="36"/>
      <c r="K255" s="36"/>
      <c r="L255" s="36"/>
      <c r="M255" s="36"/>
      <c r="N255" s="36"/>
      <c r="O255" s="38"/>
      <c r="P255" s="38"/>
      <c r="Q255" s="38"/>
      <c r="R255" s="38"/>
      <c r="S255" s="36"/>
      <c r="T255" s="38"/>
      <c r="U255" s="36"/>
      <c r="V255" s="39"/>
      <c r="W255" s="19"/>
    </row>
    <row r="256" spans="1:23" s="23" customFormat="1" ht="13.5" outlineLevel="2">
      <c r="A256" s="21"/>
      <c r="B256" s="59" t="s">
        <v>272</v>
      </c>
      <c r="C256" s="60"/>
      <c r="D256" s="60"/>
      <c r="E256" s="40">
        <f>SUBTOTAL(9,E257:E258)</f>
        <v>2</v>
      </c>
      <c r="F256" s="41"/>
      <c r="G256" s="41"/>
      <c r="H256" s="41"/>
      <c r="I256" s="42"/>
      <c r="J256" s="41"/>
      <c r="K256" s="41"/>
      <c r="L256" s="41"/>
      <c r="M256" s="41"/>
      <c r="N256" s="41"/>
      <c r="O256" s="43"/>
      <c r="P256" s="43"/>
      <c r="Q256" s="43"/>
      <c r="R256" s="43"/>
      <c r="S256" s="41"/>
      <c r="T256" s="43"/>
      <c r="U256" s="41"/>
      <c r="V256" s="44"/>
      <c r="W256" s="22"/>
    </row>
    <row r="257" spans="1:23" s="10" customFormat="1" ht="253.5" customHeight="1">
      <c r="A257" s="8">
        <v>16</v>
      </c>
      <c r="B257" s="52" t="s">
        <v>618</v>
      </c>
      <c r="C257" s="52" t="s">
        <v>64</v>
      </c>
      <c r="D257" s="52" t="s">
        <v>191</v>
      </c>
      <c r="E257" s="45">
        <v>1</v>
      </c>
      <c r="F257" s="46">
        <v>710</v>
      </c>
      <c r="G257" s="47" t="s">
        <v>1286</v>
      </c>
      <c r="H257" s="47" t="s">
        <v>1286</v>
      </c>
      <c r="I257" s="48" t="s">
        <v>1287</v>
      </c>
      <c r="J257" s="49" t="s">
        <v>1288</v>
      </c>
      <c r="K257" s="49" t="s">
        <v>1289</v>
      </c>
      <c r="L257" s="49" t="s">
        <v>228</v>
      </c>
      <c r="M257" s="49" t="s">
        <v>380</v>
      </c>
      <c r="N257" s="49" t="s">
        <v>230</v>
      </c>
      <c r="O257" s="50">
        <v>142299492.68</v>
      </c>
      <c r="P257" s="50">
        <v>0</v>
      </c>
      <c r="Q257" s="50">
        <v>2404302.27</v>
      </c>
      <c r="R257" s="50">
        <v>20853441.43</v>
      </c>
      <c r="S257" s="51" t="s">
        <v>1768</v>
      </c>
      <c r="T257" s="50">
        <v>123850353.52</v>
      </c>
      <c r="U257" s="49" t="s">
        <v>231</v>
      </c>
      <c r="V257" s="47" t="s">
        <v>1501</v>
      </c>
      <c r="W257" s="9">
        <f>IF(OR(LEFT(I257)="7",LEFT(I257,1)="8"),VALUE(RIGHT(I257,3)),VALUE(RIGHT(I257,4)))</f>
        <v>358</v>
      </c>
    </row>
    <row r="258" spans="1:23" s="10" customFormat="1" ht="200.25" customHeight="1">
      <c r="A258" s="8">
        <v>16</v>
      </c>
      <c r="B258" s="52" t="s">
        <v>618</v>
      </c>
      <c r="C258" s="52" t="s">
        <v>64</v>
      </c>
      <c r="D258" s="52" t="s">
        <v>191</v>
      </c>
      <c r="E258" s="45">
        <v>1</v>
      </c>
      <c r="F258" s="46" t="s">
        <v>415</v>
      </c>
      <c r="G258" s="47" t="s">
        <v>524</v>
      </c>
      <c r="H258" s="47" t="s">
        <v>524</v>
      </c>
      <c r="I258" s="48" t="s">
        <v>1290</v>
      </c>
      <c r="J258" s="49" t="s">
        <v>1291</v>
      </c>
      <c r="K258" s="49" t="s">
        <v>1292</v>
      </c>
      <c r="L258" s="49" t="s">
        <v>228</v>
      </c>
      <c r="M258" s="49" t="s">
        <v>380</v>
      </c>
      <c r="N258" s="49" t="s">
        <v>652</v>
      </c>
      <c r="O258" s="50">
        <v>3012725134.95</v>
      </c>
      <c r="P258" s="50">
        <v>250000002.57</v>
      </c>
      <c r="Q258" s="50">
        <v>7177055.37</v>
      </c>
      <c r="R258" s="50">
        <v>3866695240.85</v>
      </c>
      <c r="S258" s="51" t="s">
        <v>1769</v>
      </c>
      <c r="T258" s="50">
        <v>-596793047.96</v>
      </c>
      <c r="U258" s="49" t="s">
        <v>231</v>
      </c>
      <c r="V258" s="47" t="s">
        <v>1361</v>
      </c>
      <c r="W258" s="9">
        <f>IF(OR(LEFT(I258)="7",LEFT(I258,1)="8"),VALUE(RIGHT(I258,3)),VALUE(RIGHT(I258,4)))</f>
        <v>1512</v>
      </c>
    </row>
    <row r="259" spans="1:23" s="20" customFormat="1" ht="13.5" outlineLevel="1">
      <c r="A259" s="18"/>
      <c r="B259" s="63" t="s">
        <v>66</v>
      </c>
      <c r="C259" s="64"/>
      <c r="D259" s="64"/>
      <c r="E259" s="35">
        <f>SUBTOTAL(9,E261)</f>
        <v>1</v>
      </c>
      <c r="F259" s="36"/>
      <c r="G259" s="36"/>
      <c r="H259" s="36"/>
      <c r="I259" s="37"/>
      <c r="J259" s="36"/>
      <c r="K259" s="36"/>
      <c r="L259" s="36"/>
      <c r="M259" s="36"/>
      <c r="N259" s="36"/>
      <c r="O259" s="38"/>
      <c r="P259" s="38"/>
      <c r="Q259" s="38"/>
      <c r="R259" s="38"/>
      <c r="S259" s="36"/>
      <c r="T259" s="38"/>
      <c r="U259" s="36"/>
      <c r="V259" s="39"/>
      <c r="W259" s="19"/>
    </row>
    <row r="260" spans="1:23" s="23" customFormat="1" ht="13.5" outlineLevel="2">
      <c r="A260" s="21"/>
      <c r="B260" s="59" t="s">
        <v>17</v>
      </c>
      <c r="C260" s="60"/>
      <c r="D260" s="60"/>
      <c r="E260" s="40">
        <f>SUBTOTAL(9,E261)</f>
        <v>1</v>
      </c>
      <c r="F260" s="41"/>
      <c r="G260" s="41"/>
      <c r="H260" s="41"/>
      <c r="I260" s="42"/>
      <c r="J260" s="41"/>
      <c r="K260" s="41"/>
      <c r="L260" s="41"/>
      <c r="M260" s="41"/>
      <c r="N260" s="41"/>
      <c r="O260" s="43"/>
      <c r="P260" s="43"/>
      <c r="Q260" s="43"/>
      <c r="R260" s="43"/>
      <c r="S260" s="41"/>
      <c r="T260" s="43"/>
      <c r="U260" s="41"/>
      <c r="V260" s="44"/>
      <c r="W260" s="22"/>
    </row>
    <row r="261" spans="1:23" s="10" customFormat="1" ht="195" customHeight="1">
      <c r="A261" s="8">
        <v>16</v>
      </c>
      <c r="B261" s="52" t="s">
        <v>618</v>
      </c>
      <c r="C261" s="52" t="s">
        <v>164</v>
      </c>
      <c r="D261" s="52" t="s">
        <v>778</v>
      </c>
      <c r="E261" s="45">
        <v>1</v>
      </c>
      <c r="F261" s="46">
        <v>100</v>
      </c>
      <c r="G261" s="47" t="s">
        <v>906</v>
      </c>
      <c r="H261" s="47" t="s">
        <v>483</v>
      </c>
      <c r="I261" s="48" t="s">
        <v>765</v>
      </c>
      <c r="J261" s="49" t="s">
        <v>879</v>
      </c>
      <c r="K261" s="49" t="s">
        <v>13</v>
      </c>
      <c r="L261" s="49" t="s">
        <v>520</v>
      </c>
      <c r="M261" s="49" t="s">
        <v>1068</v>
      </c>
      <c r="N261" s="49" t="s">
        <v>657</v>
      </c>
      <c r="O261" s="50">
        <v>0</v>
      </c>
      <c r="P261" s="50">
        <v>9311674</v>
      </c>
      <c r="Q261" s="50">
        <v>1146826</v>
      </c>
      <c r="R261" s="50">
        <v>12957061</v>
      </c>
      <c r="S261" s="51" t="s">
        <v>1770</v>
      </c>
      <c r="T261" s="50">
        <v>-2498561</v>
      </c>
      <c r="U261" s="49" t="s">
        <v>231</v>
      </c>
      <c r="V261" s="47" t="s">
        <v>1502</v>
      </c>
      <c r="W261" s="9">
        <f>IF(OR(LEFT(I261)="7",LEFT(I261,1)="8"),VALUE(RIGHT(I261,3)),VALUE(RIGHT(I261,4)))</f>
        <v>105</v>
      </c>
    </row>
    <row r="262" spans="1:23" s="17" customFormat="1" ht="36.75" customHeight="1" outlineLevel="3">
      <c r="A262" s="15"/>
      <c r="B262" s="61" t="s">
        <v>269</v>
      </c>
      <c r="C262" s="62"/>
      <c r="D262" s="62"/>
      <c r="E262" s="29">
        <f>SUBTOTAL(9,E263:E268)</f>
        <v>4</v>
      </c>
      <c r="F262" s="30"/>
      <c r="G262" s="30"/>
      <c r="H262" s="30"/>
      <c r="I262" s="31"/>
      <c r="J262" s="30"/>
      <c r="K262" s="30"/>
      <c r="L262" s="30"/>
      <c r="M262" s="30"/>
      <c r="N262" s="30"/>
      <c r="O262" s="32"/>
      <c r="P262" s="33"/>
      <c r="Q262" s="33"/>
      <c r="R262" s="33"/>
      <c r="S262" s="30"/>
      <c r="T262" s="33"/>
      <c r="U262" s="30"/>
      <c r="V262" s="34"/>
      <c r="W262" s="16"/>
    </row>
    <row r="263" spans="1:23" s="20" customFormat="1" ht="13.5" outlineLevel="1">
      <c r="A263" s="18"/>
      <c r="B263" s="63" t="s">
        <v>274</v>
      </c>
      <c r="C263" s="64"/>
      <c r="D263" s="64"/>
      <c r="E263" s="35">
        <f>SUBTOTAL(9,E265:E268)</f>
        <v>4</v>
      </c>
      <c r="F263" s="36"/>
      <c r="G263" s="36"/>
      <c r="H263" s="36"/>
      <c r="I263" s="37"/>
      <c r="J263" s="36"/>
      <c r="K263" s="36"/>
      <c r="L263" s="36"/>
      <c r="M263" s="36"/>
      <c r="N263" s="36"/>
      <c r="O263" s="38"/>
      <c r="P263" s="38"/>
      <c r="Q263" s="38"/>
      <c r="R263" s="38"/>
      <c r="S263" s="36"/>
      <c r="T263" s="38"/>
      <c r="U263" s="36"/>
      <c r="V263" s="39"/>
      <c r="W263" s="19"/>
    </row>
    <row r="264" spans="1:23" s="23" customFormat="1" ht="13.5" outlineLevel="2">
      <c r="A264" s="21"/>
      <c r="B264" s="59" t="s">
        <v>272</v>
      </c>
      <c r="C264" s="60"/>
      <c r="D264" s="60"/>
      <c r="E264" s="40">
        <f>SUBTOTAL(9,E265:E268)</f>
        <v>4</v>
      </c>
      <c r="F264" s="41"/>
      <c r="G264" s="41"/>
      <c r="H264" s="41"/>
      <c r="I264" s="42"/>
      <c r="J264" s="41"/>
      <c r="K264" s="41"/>
      <c r="L264" s="41"/>
      <c r="M264" s="41"/>
      <c r="N264" s="41"/>
      <c r="O264" s="43"/>
      <c r="P264" s="43"/>
      <c r="Q264" s="43"/>
      <c r="R264" s="43"/>
      <c r="S264" s="41"/>
      <c r="T264" s="43"/>
      <c r="U264" s="41"/>
      <c r="V264" s="44"/>
      <c r="W264" s="22"/>
    </row>
    <row r="265" spans="1:23" s="10" customFormat="1" ht="151.5" customHeight="1">
      <c r="A265" s="8">
        <v>17</v>
      </c>
      <c r="B265" s="52" t="s">
        <v>269</v>
      </c>
      <c r="C265" s="52" t="s">
        <v>64</v>
      </c>
      <c r="D265" s="52" t="s">
        <v>191</v>
      </c>
      <c r="E265" s="45">
        <v>1</v>
      </c>
      <c r="F265" s="46">
        <v>600</v>
      </c>
      <c r="G265" s="47" t="s">
        <v>270</v>
      </c>
      <c r="H265" s="47" t="s">
        <v>269</v>
      </c>
      <c r="I265" s="48">
        <v>20051781001392</v>
      </c>
      <c r="J265" s="49" t="s">
        <v>212</v>
      </c>
      <c r="K265" s="49" t="s">
        <v>802</v>
      </c>
      <c r="L265" s="49" t="s">
        <v>690</v>
      </c>
      <c r="M265" s="49" t="s">
        <v>789</v>
      </c>
      <c r="N265" s="49" t="s">
        <v>657</v>
      </c>
      <c r="O265" s="50">
        <v>4554442.41</v>
      </c>
      <c r="P265" s="50">
        <v>0</v>
      </c>
      <c r="Q265" s="50">
        <v>251540.88</v>
      </c>
      <c r="R265" s="50">
        <v>233716.8</v>
      </c>
      <c r="S265" s="51" t="s">
        <v>1771</v>
      </c>
      <c r="T265" s="50">
        <v>4572266.49</v>
      </c>
      <c r="U265" s="49" t="s">
        <v>665</v>
      </c>
      <c r="V265" s="47" t="s">
        <v>1229</v>
      </c>
      <c r="W265" s="9">
        <f>IF(OR(LEFT(I265)="7",LEFT(I265,1)="8"),VALUE(RIGHT(I265,3)),VALUE(RIGHT(I265,4)))</f>
        <v>1392</v>
      </c>
    </row>
    <row r="266" spans="1:23" s="10" customFormat="1" ht="151.5" customHeight="1">
      <c r="A266" s="8">
        <v>17</v>
      </c>
      <c r="B266" s="52" t="s">
        <v>269</v>
      </c>
      <c r="C266" s="52" t="s">
        <v>64</v>
      </c>
      <c r="D266" s="52" t="s">
        <v>191</v>
      </c>
      <c r="E266" s="45">
        <v>1</v>
      </c>
      <c r="F266" s="46">
        <v>810</v>
      </c>
      <c r="G266" s="47" t="s">
        <v>1099</v>
      </c>
      <c r="H266" s="47" t="s">
        <v>269</v>
      </c>
      <c r="I266" s="48">
        <v>20081781001481</v>
      </c>
      <c r="J266" s="49" t="s">
        <v>264</v>
      </c>
      <c r="K266" s="49" t="s">
        <v>234</v>
      </c>
      <c r="L266" s="49" t="s">
        <v>228</v>
      </c>
      <c r="M266" s="49" t="s">
        <v>229</v>
      </c>
      <c r="N266" s="49" t="s">
        <v>230</v>
      </c>
      <c r="O266" s="50">
        <v>6273252.35</v>
      </c>
      <c r="P266" s="50">
        <v>0</v>
      </c>
      <c r="Q266" s="50">
        <v>404465.01</v>
      </c>
      <c r="R266" s="50">
        <v>573387.08</v>
      </c>
      <c r="S266" s="51" t="s">
        <v>1772</v>
      </c>
      <c r="T266" s="50">
        <v>6104330.28</v>
      </c>
      <c r="U266" s="49" t="s">
        <v>665</v>
      </c>
      <c r="V266" s="47" t="s">
        <v>1362</v>
      </c>
      <c r="W266" s="9">
        <f>IF(OR(LEFT(I266)="7",LEFT(I266,1)="8"),VALUE(RIGHT(I266,3)),VALUE(RIGHT(I266,4)))</f>
        <v>1481</v>
      </c>
    </row>
    <row r="267" spans="1:23" s="10" customFormat="1" ht="151.5" customHeight="1">
      <c r="A267" s="8">
        <v>17</v>
      </c>
      <c r="B267" s="52" t="s">
        <v>269</v>
      </c>
      <c r="C267" s="52" t="s">
        <v>64</v>
      </c>
      <c r="D267" s="52" t="s">
        <v>191</v>
      </c>
      <c r="E267" s="45">
        <v>1</v>
      </c>
      <c r="F267" s="46">
        <v>810</v>
      </c>
      <c r="G267" s="47" t="s">
        <v>1099</v>
      </c>
      <c r="H267" s="47" t="s">
        <v>269</v>
      </c>
      <c r="I267" s="48">
        <v>20091781001514</v>
      </c>
      <c r="J267" s="49" t="s">
        <v>901</v>
      </c>
      <c r="K267" s="49" t="s">
        <v>970</v>
      </c>
      <c r="L267" s="49" t="s">
        <v>228</v>
      </c>
      <c r="M267" s="49" t="s">
        <v>229</v>
      </c>
      <c r="N267" s="49" t="s">
        <v>230</v>
      </c>
      <c r="O267" s="50">
        <v>316909470.28</v>
      </c>
      <c r="P267" s="50">
        <v>0</v>
      </c>
      <c r="Q267" s="50">
        <v>18084691.86</v>
      </c>
      <c r="R267" s="50">
        <v>52176047.54</v>
      </c>
      <c r="S267" s="51" t="s">
        <v>1773</v>
      </c>
      <c r="T267" s="50">
        <v>282818114.6</v>
      </c>
      <c r="U267" s="49" t="s">
        <v>665</v>
      </c>
      <c r="V267" s="47" t="s">
        <v>1000</v>
      </c>
      <c r="W267" s="9">
        <f>IF(OR(LEFT(I267)="7",LEFT(I267,1)="8"),VALUE(RIGHT(I267,3)),VALUE(RIGHT(I267,4)))</f>
        <v>1514</v>
      </c>
    </row>
    <row r="268" spans="1:23" s="10" customFormat="1" ht="174.75" customHeight="1">
      <c r="A268" s="8">
        <v>17</v>
      </c>
      <c r="B268" s="52" t="s">
        <v>269</v>
      </c>
      <c r="C268" s="52" t="s">
        <v>64</v>
      </c>
      <c r="D268" s="52" t="s">
        <v>191</v>
      </c>
      <c r="E268" s="45">
        <v>1</v>
      </c>
      <c r="F268" s="46" t="s">
        <v>271</v>
      </c>
      <c r="G268" s="47" t="s">
        <v>277</v>
      </c>
      <c r="H268" s="47" t="s">
        <v>277</v>
      </c>
      <c r="I268" s="48" t="s">
        <v>278</v>
      </c>
      <c r="J268" s="49" t="s">
        <v>279</v>
      </c>
      <c r="K268" s="49" t="s">
        <v>235</v>
      </c>
      <c r="L268" s="49" t="s">
        <v>690</v>
      </c>
      <c r="M268" s="49" t="s">
        <v>519</v>
      </c>
      <c r="N268" s="49" t="s">
        <v>777</v>
      </c>
      <c r="O268" s="50">
        <v>436701.74</v>
      </c>
      <c r="P268" s="50">
        <v>1167221.32</v>
      </c>
      <c r="Q268" s="50">
        <v>24385.13</v>
      </c>
      <c r="R268" s="50">
        <v>1062254.4</v>
      </c>
      <c r="S268" s="51" t="s">
        <v>1774</v>
      </c>
      <c r="T268" s="50">
        <v>566053.79</v>
      </c>
      <c r="U268" s="49" t="s">
        <v>231</v>
      </c>
      <c r="V268" s="47" t="s">
        <v>1503</v>
      </c>
      <c r="W268" s="9">
        <f>IF(OR(LEFT(I268)="7",LEFT(I268,1)="8"),VALUE(RIGHT(I268,3)),VALUE(RIGHT(I268,4)))</f>
        <v>1298</v>
      </c>
    </row>
    <row r="269" spans="1:23" s="17" customFormat="1" ht="24.75" customHeight="1" outlineLevel="3">
      <c r="A269" s="15"/>
      <c r="B269" s="61" t="s">
        <v>280</v>
      </c>
      <c r="C269" s="62"/>
      <c r="D269" s="62"/>
      <c r="E269" s="29">
        <f>SUBTOTAL(9,E272:E281)</f>
        <v>10</v>
      </c>
      <c r="F269" s="30"/>
      <c r="G269" s="30"/>
      <c r="H269" s="30"/>
      <c r="I269" s="31"/>
      <c r="J269" s="30"/>
      <c r="K269" s="30"/>
      <c r="L269" s="30"/>
      <c r="M269" s="30"/>
      <c r="N269" s="30"/>
      <c r="O269" s="32"/>
      <c r="P269" s="33"/>
      <c r="Q269" s="33"/>
      <c r="R269" s="33"/>
      <c r="S269" s="30"/>
      <c r="T269" s="33"/>
      <c r="U269" s="30"/>
      <c r="V269" s="34"/>
      <c r="W269" s="16"/>
    </row>
    <row r="270" spans="1:23" s="20" customFormat="1" ht="13.5" outlineLevel="1">
      <c r="A270" s="18"/>
      <c r="B270" s="63" t="s">
        <v>671</v>
      </c>
      <c r="C270" s="64" t="s">
        <v>669</v>
      </c>
      <c r="D270" s="64"/>
      <c r="E270" s="35">
        <f>SUBTOTAL(9,E272:E281)</f>
        <v>10</v>
      </c>
      <c r="F270" s="36"/>
      <c r="G270" s="36"/>
      <c r="H270" s="36"/>
      <c r="I270" s="37"/>
      <c r="J270" s="36"/>
      <c r="K270" s="36"/>
      <c r="L270" s="36"/>
      <c r="M270" s="36"/>
      <c r="N270" s="36"/>
      <c r="O270" s="38"/>
      <c r="P270" s="38"/>
      <c r="Q270" s="38"/>
      <c r="R270" s="38"/>
      <c r="S270" s="36"/>
      <c r="T270" s="38"/>
      <c r="U270" s="36"/>
      <c r="V270" s="39"/>
      <c r="W270" s="19"/>
    </row>
    <row r="271" spans="1:23" s="23" customFormat="1" ht="13.5" outlineLevel="2">
      <c r="A271" s="21"/>
      <c r="B271" s="59" t="s">
        <v>272</v>
      </c>
      <c r="C271" s="60"/>
      <c r="D271" s="60"/>
      <c r="E271" s="40">
        <f>SUBTOTAL(9,E272:E281)</f>
        <v>10</v>
      </c>
      <c r="F271" s="41"/>
      <c r="G271" s="41"/>
      <c r="H271" s="41"/>
      <c r="I271" s="42"/>
      <c r="J271" s="41"/>
      <c r="K271" s="41"/>
      <c r="L271" s="41"/>
      <c r="M271" s="41"/>
      <c r="N271" s="41"/>
      <c r="O271" s="43"/>
      <c r="P271" s="43"/>
      <c r="Q271" s="43"/>
      <c r="R271" s="43"/>
      <c r="S271" s="41"/>
      <c r="T271" s="43"/>
      <c r="U271" s="41"/>
      <c r="V271" s="44"/>
      <c r="W271" s="22"/>
    </row>
    <row r="272" spans="1:23" s="10" customFormat="1" ht="223.5" customHeight="1">
      <c r="A272" s="8">
        <v>18</v>
      </c>
      <c r="B272" s="52" t="s">
        <v>280</v>
      </c>
      <c r="C272" s="52" t="s">
        <v>99</v>
      </c>
      <c r="D272" s="52" t="s">
        <v>191</v>
      </c>
      <c r="E272" s="45">
        <v>1</v>
      </c>
      <c r="F272" s="46">
        <v>211</v>
      </c>
      <c r="G272" s="47" t="s">
        <v>1363</v>
      </c>
      <c r="H272" s="47" t="s">
        <v>508</v>
      </c>
      <c r="I272" s="48">
        <v>20101821101520</v>
      </c>
      <c r="J272" s="49" t="s">
        <v>902</v>
      </c>
      <c r="K272" s="49" t="s">
        <v>900</v>
      </c>
      <c r="L272" s="49" t="s">
        <v>228</v>
      </c>
      <c r="M272" s="49" t="s">
        <v>664</v>
      </c>
      <c r="N272" s="49" t="s">
        <v>230</v>
      </c>
      <c r="O272" s="50">
        <v>862147757.37</v>
      </c>
      <c r="P272" s="50">
        <v>421863345.46</v>
      </c>
      <c r="Q272" s="50">
        <v>94581274.48</v>
      </c>
      <c r="R272" s="50">
        <v>624191792.5</v>
      </c>
      <c r="S272" s="51" t="s">
        <v>1775</v>
      </c>
      <c r="T272" s="50">
        <v>754400584.81</v>
      </c>
      <c r="U272" s="49" t="s">
        <v>665</v>
      </c>
      <c r="V272" s="47" t="s">
        <v>1504</v>
      </c>
      <c r="W272" s="9">
        <f aca="true" t="shared" si="7" ref="W272:W281">IF(OR(LEFT(I272)="7",LEFT(I272,1)="8"),VALUE(RIGHT(I272,3)),VALUE(RIGHT(I272,4)))</f>
        <v>1520</v>
      </c>
    </row>
    <row r="273" spans="1:23" s="10" customFormat="1" ht="151.5" customHeight="1">
      <c r="A273" s="8">
        <v>18</v>
      </c>
      <c r="B273" s="52" t="s">
        <v>280</v>
      </c>
      <c r="C273" s="52" t="s">
        <v>99</v>
      </c>
      <c r="D273" s="52" t="s">
        <v>191</v>
      </c>
      <c r="E273" s="45">
        <v>1</v>
      </c>
      <c r="F273" s="46">
        <v>314</v>
      </c>
      <c r="G273" s="47" t="s">
        <v>1310</v>
      </c>
      <c r="H273" s="47" t="s">
        <v>508</v>
      </c>
      <c r="I273" s="48">
        <v>20141831401582</v>
      </c>
      <c r="J273" s="49" t="s">
        <v>1211</v>
      </c>
      <c r="K273" s="49" t="s">
        <v>1212</v>
      </c>
      <c r="L273" s="49" t="s">
        <v>228</v>
      </c>
      <c r="M273" s="49" t="s">
        <v>664</v>
      </c>
      <c r="N273" s="49" t="s">
        <v>230</v>
      </c>
      <c r="O273" s="50">
        <v>704639514.13</v>
      </c>
      <c r="P273" s="50">
        <v>2609918422.4</v>
      </c>
      <c r="Q273" s="50">
        <v>146388330.98</v>
      </c>
      <c r="R273" s="50">
        <v>1934973050.12</v>
      </c>
      <c r="S273" s="51" t="s">
        <v>1776</v>
      </c>
      <c r="T273" s="50">
        <v>1525973217.39</v>
      </c>
      <c r="U273" s="49" t="s">
        <v>665</v>
      </c>
      <c r="V273" s="47" t="s">
        <v>1505</v>
      </c>
      <c r="W273" s="9">
        <f t="shared" si="7"/>
        <v>1582</v>
      </c>
    </row>
    <row r="274" spans="1:23" s="10" customFormat="1" ht="213" customHeight="1">
      <c r="A274" s="8">
        <v>18</v>
      </c>
      <c r="B274" s="52" t="s">
        <v>280</v>
      </c>
      <c r="C274" s="52" t="s">
        <v>99</v>
      </c>
      <c r="D274" s="52" t="s">
        <v>191</v>
      </c>
      <c r="E274" s="45">
        <v>1</v>
      </c>
      <c r="F274" s="46" t="s">
        <v>281</v>
      </c>
      <c r="G274" s="47" t="s">
        <v>282</v>
      </c>
      <c r="H274" s="47" t="s">
        <v>282</v>
      </c>
      <c r="I274" s="48" t="s">
        <v>283</v>
      </c>
      <c r="J274" s="49" t="s">
        <v>213</v>
      </c>
      <c r="K274" s="49" t="s">
        <v>1230</v>
      </c>
      <c r="L274" s="49" t="s">
        <v>520</v>
      </c>
      <c r="M274" s="49" t="s">
        <v>284</v>
      </c>
      <c r="N274" s="49" t="s">
        <v>230</v>
      </c>
      <c r="O274" s="50">
        <v>30185008.9</v>
      </c>
      <c r="P274" s="50">
        <v>0</v>
      </c>
      <c r="Q274" s="50">
        <v>1812342.22</v>
      </c>
      <c r="R274" s="50">
        <v>6542658.9</v>
      </c>
      <c r="S274" s="51" t="s">
        <v>1777</v>
      </c>
      <c r="T274" s="50">
        <v>25454692.22</v>
      </c>
      <c r="U274" s="49" t="s">
        <v>665</v>
      </c>
      <c r="V274" s="47" t="s">
        <v>1001</v>
      </c>
      <c r="W274" s="9">
        <f t="shared" si="7"/>
        <v>1236</v>
      </c>
    </row>
    <row r="275" spans="1:23" s="10" customFormat="1" ht="151.5" customHeight="1">
      <c r="A275" s="8">
        <v>18</v>
      </c>
      <c r="B275" s="52" t="s">
        <v>280</v>
      </c>
      <c r="C275" s="52" t="s">
        <v>99</v>
      </c>
      <c r="D275" s="52" t="s">
        <v>191</v>
      </c>
      <c r="E275" s="45">
        <v>1</v>
      </c>
      <c r="F275" s="46" t="s">
        <v>281</v>
      </c>
      <c r="G275" s="47" t="s">
        <v>282</v>
      </c>
      <c r="H275" s="47" t="s">
        <v>282</v>
      </c>
      <c r="I275" s="48" t="s">
        <v>162</v>
      </c>
      <c r="J275" s="49" t="s">
        <v>536</v>
      </c>
      <c r="K275" s="49" t="s">
        <v>161</v>
      </c>
      <c r="L275" s="49" t="s">
        <v>690</v>
      </c>
      <c r="M275" s="49" t="s">
        <v>160</v>
      </c>
      <c r="N275" s="49" t="s">
        <v>341</v>
      </c>
      <c r="O275" s="50">
        <v>29048109.65</v>
      </c>
      <c r="P275" s="50">
        <v>25000000</v>
      </c>
      <c r="Q275" s="50">
        <v>760118.34</v>
      </c>
      <c r="R275" s="50">
        <v>30972534.53</v>
      </c>
      <c r="S275" s="51" t="s">
        <v>1778</v>
      </c>
      <c r="T275" s="50">
        <v>23835693.46</v>
      </c>
      <c r="U275" s="49" t="s">
        <v>665</v>
      </c>
      <c r="V275" s="47" t="s">
        <v>1002</v>
      </c>
      <c r="W275" s="9">
        <f t="shared" si="7"/>
        <v>1453</v>
      </c>
    </row>
    <row r="276" spans="1:23" s="10" customFormat="1" ht="151.5" customHeight="1">
      <c r="A276" s="8">
        <v>18</v>
      </c>
      <c r="B276" s="52" t="s">
        <v>280</v>
      </c>
      <c r="C276" s="52" t="s">
        <v>99</v>
      </c>
      <c r="D276" s="52" t="s">
        <v>191</v>
      </c>
      <c r="E276" s="45">
        <v>1</v>
      </c>
      <c r="F276" s="46" t="s">
        <v>285</v>
      </c>
      <c r="G276" s="47" t="s">
        <v>286</v>
      </c>
      <c r="H276" s="47" t="s">
        <v>286</v>
      </c>
      <c r="I276" s="48" t="s">
        <v>287</v>
      </c>
      <c r="J276" s="49" t="s">
        <v>540</v>
      </c>
      <c r="K276" s="49" t="s">
        <v>805</v>
      </c>
      <c r="L276" s="49" t="s">
        <v>690</v>
      </c>
      <c r="M276" s="49" t="s">
        <v>412</v>
      </c>
      <c r="N276" s="49" t="s">
        <v>652</v>
      </c>
      <c r="O276" s="50">
        <v>2425530027.73</v>
      </c>
      <c r="P276" s="50">
        <v>377229255</v>
      </c>
      <c r="Q276" s="50">
        <v>141950466.96</v>
      </c>
      <c r="R276" s="50">
        <v>1641649728.41</v>
      </c>
      <c r="S276" s="51" t="s">
        <v>1932</v>
      </c>
      <c r="T276" s="50">
        <v>1303060021.28</v>
      </c>
      <c r="U276" s="49" t="s">
        <v>231</v>
      </c>
      <c r="V276" s="47" t="s">
        <v>1238</v>
      </c>
      <c r="W276" s="9">
        <f t="shared" si="7"/>
        <v>1096</v>
      </c>
    </row>
    <row r="277" spans="1:23" s="10" customFormat="1" ht="151.5" customHeight="1">
      <c r="A277" s="8">
        <v>18</v>
      </c>
      <c r="B277" s="52" t="s">
        <v>280</v>
      </c>
      <c r="C277" s="52" t="s">
        <v>99</v>
      </c>
      <c r="D277" s="52" t="s">
        <v>191</v>
      </c>
      <c r="E277" s="45">
        <v>1</v>
      </c>
      <c r="F277" s="46" t="s">
        <v>285</v>
      </c>
      <c r="G277" s="47" t="s">
        <v>286</v>
      </c>
      <c r="H277" s="47" t="s">
        <v>286</v>
      </c>
      <c r="I277" s="48" t="s">
        <v>288</v>
      </c>
      <c r="J277" s="49" t="s">
        <v>71</v>
      </c>
      <c r="K277" s="49" t="s">
        <v>315</v>
      </c>
      <c r="L277" s="49" t="s">
        <v>520</v>
      </c>
      <c r="M277" s="49" t="s">
        <v>474</v>
      </c>
      <c r="N277" s="49" t="s">
        <v>341</v>
      </c>
      <c r="O277" s="50">
        <v>454261148.25</v>
      </c>
      <c r="P277" s="50">
        <v>619133.63</v>
      </c>
      <c r="Q277" s="50">
        <v>28404352.2</v>
      </c>
      <c r="R277" s="50">
        <v>146021616.98</v>
      </c>
      <c r="S277" s="51" t="s">
        <v>1933</v>
      </c>
      <c r="T277" s="50">
        <v>337263017.1</v>
      </c>
      <c r="U277" s="49" t="s">
        <v>231</v>
      </c>
      <c r="V277" s="47" t="s">
        <v>1239</v>
      </c>
      <c r="W277" s="9">
        <f t="shared" si="7"/>
        <v>1101</v>
      </c>
    </row>
    <row r="278" spans="1:23" s="10" customFormat="1" ht="151.5" customHeight="1">
      <c r="A278" s="8">
        <v>18</v>
      </c>
      <c r="B278" s="52" t="s">
        <v>280</v>
      </c>
      <c r="C278" s="52" t="s">
        <v>99</v>
      </c>
      <c r="D278" s="52" t="s">
        <v>191</v>
      </c>
      <c r="E278" s="45">
        <v>1</v>
      </c>
      <c r="F278" s="46" t="s">
        <v>285</v>
      </c>
      <c r="G278" s="47" t="s">
        <v>286</v>
      </c>
      <c r="H278" s="47" t="s">
        <v>286</v>
      </c>
      <c r="I278" s="48" t="s">
        <v>316</v>
      </c>
      <c r="J278" s="49" t="s">
        <v>317</v>
      </c>
      <c r="K278" s="49" t="s">
        <v>318</v>
      </c>
      <c r="L278" s="49" t="s">
        <v>520</v>
      </c>
      <c r="M278" s="49" t="s">
        <v>474</v>
      </c>
      <c r="N278" s="49" t="s">
        <v>341</v>
      </c>
      <c r="O278" s="50">
        <v>21805082.53</v>
      </c>
      <c r="P278" s="50">
        <v>0</v>
      </c>
      <c r="Q278" s="50">
        <v>1347277.47</v>
      </c>
      <c r="R278" s="50">
        <v>4788336.36</v>
      </c>
      <c r="S278" s="51" t="s">
        <v>1934</v>
      </c>
      <c r="T278" s="50">
        <v>18364023.64</v>
      </c>
      <c r="U278" s="49" t="s">
        <v>231</v>
      </c>
      <c r="V278" s="47" t="s">
        <v>1240</v>
      </c>
      <c r="W278" s="9">
        <f t="shared" si="7"/>
        <v>1102</v>
      </c>
    </row>
    <row r="279" spans="1:23" s="10" customFormat="1" ht="151.5" customHeight="1">
      <c r="A279" s="8">
        <v>18</v>
      </c>
      <c r="B279" s="52" t="s">
        <v>280</v>
      </c>
      <c r="C279" s="52" t="s">
        <v>99</v>
      </c>
      <c r="D279" s="52" t="s">
        <v>191</v>
      </c>
      <c r="E279" s="45">
        <v>1</v>
      </c>
      <c r="F279" s="46" t="s">
        <v>285</v>
      </c>
      <c r="G279" s="47" t="s">
        <v>286</v>
      </c>
      <c r="H279" s="47" t="s">
        <v>286</v>
      </c>
      <c r="I279" s="48" t="s">
        <v>319</v>
      </c>
      <c r="J279" s="49" t="s">
        <v>320</v>
      </c>
      <c r="K279" s="49" t="s">
        <v>321</v>
      </c>
      <c r="L279" s="49" t="s">
        <v>690</v>
      </c>
      <c r="M279" s="49" t="s">
        <v>412</v>
      </c>
      <c r="N279" s="49" t="s">
        <v>777</v>
      </c>
      <c r="O279" s="50">
        <v>18350750.74</v>
      </c>
      <c r="P279" s="50">
        <v>158363878.28</v>
      </c>
      <c r="Q279" s="50">
        <v>5276205.52</v>
      </c>
      <c r="R279" s="50">
        <v>162483820.64</v>
      </c>
      <c r="S279" s="51" t="s">
        <v>1779</v>
      </c>
      <c r="T279" s="50">
        <v>19507013.9</v>
      </c>
      <c r="U279" s="49" t="s">
        <v>231</v>
      </c>
      <c r="V279" s="47" t="s">
        <v>1241</v>
      </c>
      <c r="W279" s="9">
        <f t="shared" si="7"/>
        <v>1451</v>
      </c>
    </row>
    <row r="280" spans="1:23" s="10" customFormat="1" ht="207.75" customHeight="1">
      <c r="A280" s="8">
        <v>18</v>
      </c>
      <c r="B280" s="52" t="s">
        <v>280</v>
      </c>
      <c r="C280" s="52" t="s">
        <v>99</v>
      </c>
      <c r="D280" s="52" t="s">
        <v>191</v>
      </c>
      <c r="E280" s="45">
        <v>1</v>
      </c>
      <c r="F280" s="46" t="s">
        <v>1311</v>
      </c>
      <c r="G280" s="47" t="s">
        <v>1312</v>
      </c>
      <c r="H280" s="47" t="s">
        <v>1312</v>
      </c>
      <c r="I280" s="48" t="s">
        <v>1313</v>
      </c>
      <c r="J280" s="49" t="s">
        <v>1314</v>
      </c>
      <c r="K280" s="49" t="s">
        <v>1315</v>
      </c>
      <c r="L280" s="49" t="s">
        <v>228</v>
      </c>
      <c r="M280" s="49" t="s">
        <v>647</v>
      </c>
      <c r="N280" s="49" t="s">
        <v>230</v>
      </c>
      <c r="O280" s="50">
        <v>199500944.93</v>
      </c>
      <c r="P280" s="50">
        <v>8839.07</v>
      </c>
      <c r="Q280" s="50">
        <v>37956853.14</v>
      </c>
      <c r="R280" s="50">
        <v>-25331613.52</v>
      </c>
      <c r="S280" s="51" t="s">
        <v>1780</v>
      </c>
      <c r="T280" s="50">
        <v>262798250.66</v>
      </c>
      <c r="U280" s="49" t="s">
        <v>231</v>
      </c>
      <c r="V280" s="47" t="s">
        <v>1364</v>
      </c>
      <c r="W280" s="9">
        <f t="shared" si="7"/>
        <v>1588</v>
      </c>
    </row>
    <row r="281" spans="1:23" s="10" customFormat="1" ht="178.5" customHeight="1">
      <c r="A281" s="8">
        <v>18</v>
      </c>
      <c r="B281" s="52" t="s">
        <v>280</v>
      </c>
      <c r="C281" s="52" t="s">
        <v>99</v>
      </c>
      <c r="D281" s="52" t="s">
        <v>191</v>
      </c>
      <c r="E281" s="45">
        <v>1</v>
      </c>
      <c r="F281" s="46" t="s">
        <v>1347</v>
      </c>
      <c r="G281" s="47" t="s">
        <v>1348</v>
      </c>
      <c r="H281" s="47" t="s">
        <v>1348</v>
      </c>
      <c r="I281" s="48" t="s">
        <v>1349</v>
      </c>
      <c r="J281" s="49" t="s">
        <v>1350</v>
      </c>
      <c r="K281" s="49" t="s">
        <v>1351</v>
      </c>
      <c r="L281" s="49" t="s">
        <v>228</v>
      </c>
      <c r="M281" s="49" t="s">
        <v>572</v>
      </c>
      <c r="N281" s="49" t="s">
        <v>652</v>
      </c>
      <c r="O281" s="50">
        <v>1000</v>
      </c>
      <c r="P281" s="50">
        <v>558489788.49</v>
      </c>
      <c r="Q281" s="50">
        <v>1343779.42</v>
      </c>
      <c r="R281" s="50">
        <v>5.8</v>
      </c>
      <c r="S281" s="51" t="s">
        <v>1781</v>
      </c>
      <c r="T281" s="50">
        <v>559834562.11</v>
      </c>
      <c r="U281" s="49" t="s">
        <v>231</v>
      </c>
      <c r="V281" s="47" t="s">
        <v>1352</v>
      </c>
      <c r="W281" s="9">
        <f t="shared" si="7"/>
        <v>1594</v>
      </c>
    </row>
    <row r="282" spans="1:23" s="17" customFormat="1" ht="30" customHeight="1" outlineLevel="3">
      <c r="A282" s="15"/>
      <c r="B282" s="61" t="s">
        <v>635</v>
      </c>
      <c r="C282" s="62"/>
      <c r="D282" s="62"/>
      <c r="E282" s="29">
        <f>SUBTOTAL(9,E285:E297)</f>
        <v>12</v>
      </c>
      <c r="F282" s="30"/>
      <c r="G282" s="30"/>
      <c r="H282" s="30"/>
      <c r="I282" s="31"/>
      <c r="J282" s="30"/>
      <c r="K282" s="30"/>
      <c r="L282" s="30"/>
      <c r="M282" s="30"/>
      <c r="N282" s="30"/>
      <c r="O282" s="32"/>
      <c r="P282" s="33"/>
      <c r="Q282" s="33"/>
      <c r="R282" s="33"/>
      <c r="S282" s="30"/>
      <c r="T282" s="33"/>
      <c r="U282" s="30"/>
      <c r="V282" s="34"/>
      <c r="W282" s="16"/>
    </row>
    <row r="283" spans="1:23" s="20" customFormat="1" ht="13.5" outlineLevel="1">
      <c r="A283" s="18"/>
      <c r="B283" s="63" t="s">
        <v>671</v>
      </c>
      <c r="C283" s="64" t="s">
        <v>669</v>
      </c>
      <c r="D283" s="64"/>
      <c r="E283" s="35">
        <f>SUBTOTAL(9,E285:E297)</f>
        <v>12</v>
      </c>
      <c r="F283" s="36"/>
      <c r="G283" s="36"/>
      <c r="H283" s="36"/>
      <c r="I283" s="37"/>
      <c r="J283" s="36"/>
      <c r="K283" s="36"/>
      <c r="L283" s="36"/>
      <c r="M283" s="36"/>
      <c r="N283" s="36"/>
      <c r="O283" s="38"/>
      <c r="P283" s="38"/>
      <c r="Q283" s="38"/>
      <c r="R283" s="38"/>
      <c r="S283" s="36"/>
      <c r="T283" s="38"/>
      <c r="U283" s="36"/>
      <c r="V283" s="39"/>
      <c r="W283" s="19"/>
    </row>
    <row r="284" spans="1:23" s="23" customFormat="1" ht="13.5" outlineLevel="2">
      <c r="A284" s="21"/>
      <c r="B284" s="59" t="s">
        <v>272</v>
      </c>
      <c r="C284" s="60"/>
      <c r="D284" s="60"/>
      <c r="E284" s="40">
        <f>SUBTOTAL(9,E285:E288)</f>
        <v>4</v>
      </c>
      <c r="F284" s="41"/>
      <c r="G284" s="41"/>
      <c r="H284" s="41"/>
      <c r="I284" s="42"/>
      <c r="J284" s="41"/>
      <c r="K284" s="41"/>
      <c r="L284" s="41"/>
      <c r="M284" s="41"/>
      <c r="N284" s="41"/>
      <c r="O284" s="43"/>
      <c r="P284" s="43"/>
      <c r="Q284" s="43"/>
      <c r="R284" s="43"/>
      <c r="S284" s="41"/>
      <c r="T284" s="43"/>
      <c r="U284" s="41"/>
      <c r="V284" s="44"/>
      <c r="W284" s="22"/>
    </row>
    <row r="285" spans="1:23" s="10" customFormat="1" ht="183" customHeight="1">
      <c r="A285" s="8">
        <v>21</v>
      </c>
      <c r="B285" s="52" t="s">
        <v>635</v>
      </c>
      <c r="C285" s="52" t="s">
        <v>99</v>
      </c>
      <c r="D285" s="52" t="s">
        <v>191</v>
      </c>
      <c r="E285" s="45">
        <v>1</v>
      </c>
      <c r="F285" s="46" t="s">
        <v>415</v>
      </c>
      <c r="G285" s="47" t="s">
        <v>1303</v>
      </c>
      <c r="H285" s="47" t="s">
        <v>508</v>
      </c>
      <c r="I285" s="48">
        <v>20092150001518</v>
      </c>
      <c r="J285" s="49" t="s">
        <v>909</v>
      </c>
      <c r="K285" s="49" t="s">
        <v>1353</v>
      </c>
      <c r="L285" s="49" t="s">
        <v>228</v>
      </c>
      <c r="M285" s="49" t="s">
        <v>380</v>
      </c>
      <c r="N285" s="49" t="s">
        <v>230</v>
      </c>
      <c r="O285" s="50">
        <v>175393441.12</v>
      </c>
      <c r="P285" s="50">
        <v>3632295</v>
      </c>
      <c r="Q285" s="50">
        <v>12070993</v>
      </c>
      <c r="R285" s="50">
        <v>26214144.54</v>
      </c>
      <c r="S285" s="51" t="s">
        <v>1782</v>
      </c>
      <c r="T285" s="50">
        <v>164882584.58</v>
      </c>
      <c r="U285" s="49" t="s">
        <v>665</v>
      </c>
      <c r="V285" s="47" t="s">
        <v>1254</v>
      </c>
      <c r="W285" s="9">
        <f>IF(OR(LEFT(I285)="7",LEFT(I285,1)="8"),VALUE(RIGHT(I285,3)),VALUE(RIGHT(I285,4)))</f>
        <v>1518</v>
      </c>
    </row>
    <row r="286" spans="1:23" s="10" customFormat="1" ht="151.5" customHeight="1">
      <c r="A286" s="8">
        <v>21</v>
      </c>
      <c r="B286" s="52" t="s">
        <v>635</v>
      </c>
      <c r="C286" s="52" t="s">
        <v>99</v>
      </c>
      <c r="D286" s="52" t="s">
        <v>191</v>
      </c>
      <c r="E286" s="45">
        <v>1</v>
      </c>
      <c r="F286" s="46" t="s">
        <v>636</v>
      </c>
      <c r="G286" s="47" t="s">
        <v>637</v>
      </c>
      <c r="H286" s="47" t="s">
        <v>678</v>
      </c>
      <c r="I286" s="48" t="s">
        <v>89</v>
      </c>
      <c r="J286" s="49" t="s">
        <v>90</v>
      </c>
      <c r="K286" s="49" t="s">
        <v>91</v>
      </c>
      <c r="L286" s="49" t="s">
        <v>228</v>
      </c>
      <c r="M286" s="49" t="s">
        <v>229</v>
      </c>
      <c r="N286" s="49" t="s">
        <v>341</v>
      </c>
      <c r="O286" s="50">
        <v>49962332.62</v>
      </c>
      <c r="P286" s="50">
        <v>55644832</v>
      </c>
      <c r="Q286" s="50">
        <v>4228152.16</v>
      </c>
      <c r="R286" s="50">
        <v>60091376.6</v>
      </c>
      <c r="S286" s="51" t="s">
        <v>1783</v>
      </c>
      <c r="T286" s="50">
        <v>49743940.18</v>
      </c>
      <c r="U286" s="49" t="s">
        <v>665</v>
      </c>
      <c r="V286" s="47" t="s">
        <v>1336</v>
      </c>
      <c r="W286" s="9">
        <f>IF(OR(LEFT(I286)="7",LEFT(I286,1)="8"),VALUE(RIGHT(I286,3)),VALUE(RIGHT(I286,4)))</f>
        <v>101</v>
      </c>
    </row>
    <row r="287" spans="1:23" s="10" customFormat="1" ht="151.5" customHeight="1">
      <c r="A287" s="8">
        <v>21</v>
      </c>
      <c r="B287" s="52" t="s">
        <v>635</v>
      </c>
      <c r="C287" s="52" t="s">
        <v>99</v>
      </c>
      <c r="D287" s="52" t="s">
        <v>191</v>
      </c>
      <c r="E287" s="45">
        <v>1</v>
      </c>
      <c r="F287" s="46" t="s">
        <v>636</v>
      </c>
      <c r="G287" s="47" t="s">
        <v>637</v>
      </c>
      <c r="H287" s="47" t="s">
        <v>637</v>
      </c>
      <c r="I287" s="48">
        <v>800021271526</v>
      </c>
      <c r="J287" s="49" t="s">
        <v>638</v>
      </c>
      <c r="K287" s="49" t="s">
        <v>639</v>
      </c>
      <c r="L287" s="49" t="s">
        <v>690</v>
      </c>
      <c r="M287" s="49" t="s">
        <v>627</v>
      </c>
      <c r="N287" s="49" t="s">
        <v>777</v>
      </c>
      <c r="O287" s="50">
        <v>11552835.04</v>
      </c>
      <c r="P287" s="50">
        <v>0</v>
      </c>
      <c r="Q287" s="50">
        <v>738101.17</v>
      </c>
      <c r="R287" s="50">
        <v>65572.7</v>
      </c>
      <c r="S287" s="51" t="s">
        <v>1784</v>
      </c>
      <c r="T287" s="50">
        <v>12170726.28</v>
      </c>
      <c r="U287" s="49" t="s">
        <v>665</v>
      </c>
      <c r="V287" s="47" t="s">
        <v>1506</v>
      </c>
      <c r="W287" s="9">
        <f>IF(OR(LEFT(I287)="7",LEFT(I287,1)="8"),VALUE(RIGHT(I287,3)),VALUE(RIGHT(I287,4)))</f>
        <v>526</v>
      </c>
    </row>
    <row r="288" spans="1:23" s="10" customFormat="1" ht="151.5" customHeight="1">
      <c r="A288" s="8">
        <v>21</v>
      </c>
      <c r="B288" s="52" t="s">
        <v>635</v>
      </c>
      <c r="C288" s="52" t="s">
        <v>99</v>
      </c>
      <c r="D288" s="52" t="s">
        <v>191</v>
      </c>
      <c r="E288" s="45">
        <v>1</v>
      </c>
      <c r="F288" s="46" t="s">
        <v>636</v>
      </c>
      <c r="G288" s="47" t="s">
        <v>637</v>
      </c>
      <c r="H288" s="47" t="s">
        <v>461</v>
      </c>
      <c r="I288" s="48">
        <v>800021252527</v>
      </c>
      <c r="J288" s="49" t="s">
        <v>195</v>
      </c>
      <c r="K288" s="49" t="s">
        <v>196</v>
      </c>
      <c r="L288" s="49" t="s">
        <v>690</v>
      </c>
      <c r="M288" s="49" t="s">
        <v>627</v>
      </c>
      <c r="N288" s="49" t="s">
        <v>777</v>
      </c>
      <c r="O288" s="50">
        <v>250252.28</v>
      </c>
      <c r="P288" s="50">
        <v>0</v>
      </c>
      <c r="Q288" s="50">
        <v>12144.8</v>
      </c>
      <c r="R288" s="50">
        <v>3196.39</v>
      </c>
      <c r="S288" s="51" t="s">
        <v>1785</v>
      </c>
      <c r="T288" s="50">
        <v>259200.69</v>
      </c>
      <c r="U288" s="49" t="s">
        <v>665</v>
      </c>
      <c r="V288" s="47" t="s">
        <v>1231</v>
      </c>
      <c r="W288" s="9">
        <f>IF(OR(LEFT(I288)="7",LEFT(I288,1)="8"),VALUE(RIGHT(I288,3)),VALUE(RIGHT(I288,4)))</f>
        <v>527</v>
      </c>
    </row>
    <row r="289" spans="1:23" s="23" customFormat="1" ht="13.5" outlineLevel="2">
      <c r="A289" s="21"/>
      <c r="B289" s="59" t="s">
        <v>273</v>
      </c>
      <c r="C289" s="60"/>
      <c r="D289" s="60"/>
      <c r="E289" s="40">
        <f>SUBTOTAL(9,E290:E297)</f>
        <v>8</v>
      </c>
      <c r="F289" s="41"/>
      <c r="G289" s="41"/>
      <c r="H289" s="41"/>
      <c r="I289" s="42"/>
      <c r="J289" s="41"/>
      <c r="K289" s="41"/>
      <c r="L289" s="41"/>
      <c r="M289" s="41"/>
      <c r="N289" s="41"/>
      <c r="O289" s="43"/>
      <c r="P289" s="43"/>
      <c r="Q289" s="43"/>
      <c r="R289" s="43"/>
      <c r="S289" s="41"/>
      <c r="T289" s="43"/>
      <c r="U289" s="41"/>
      <c r="V289" s="44"/>
      <c r="W289" s="22"/>
    </row>
    <row r="290" spans="1:23" s="10" customFormat="1" ht="151.5" customHeight="1">
      <c r="A290" s="8">
        <v>21</v>
      </c>
      <c r="B290" s="52" t="s">
        <v>635</v>
      </c>
      <c r="C290" s="52" t="s">
        <v>99</v>
      </c>
      <c r="D290" s="52" t="s">
        <v>518</v>
      </c>
      <c r="E290" s="45">
        <v>1</v>
      </c>
      <c r="F290" s="46">
        <v>210</v>
      </c>
      <c r="G290" s="47" t="s">
        <v>197</v>
      </c>
      <c r="H290" s="47" t="s">
        <v>198</v>
      </c>
      <c r="I290" s="48">
        <v>700021274026</v>
      </c>
      <c r="J290" s="49" t="s">
        <v>744</v>
      </c>
      <c r="K290" s="49" t="s">
        <v>745</v>
      </c>
      <c r="L290" s="49" t="s">
        <v>690</v>
      </c>
      <c r="M290" s="49" t="s">
        <v>746</v>
      </c>
      <c r="N290" s="49" t="s">
        <v>230</v>
      </c>
      <c r="O290" s="50">
        <v>453475.62</v>
      </c>
      <c r="P290" s="50">
        <v>0</v>
      </c>
      <c r="Q290" s="50">
        <v>0</v>
      </c>
      <c r="R290" s="50">
        <v>408867.35</v>
      </c>
      <c r="S290" s="51" t="s">
        <v>1787</v>
      </c>
      <c r="T290" s="50">
        <v>44608.27</v>
      </c>
      <c r="U290" s="49" t="s">
        <v>665</v>
      </c>
      <c r="V290" s="47" t="s">
        <v>1508</v>
      </c>
      <c r="W290" s="9">
        <f aca="true" t="shared" si="8" ref="W290:W297">IF(OR(LEFT(I290)="7",LEFT(I290,1)="8"),VALUE(RIGHT(I290,3)),VALUE(RIGHT(I290,4)))</f>
        <v>26</v>
      </c>
    </row>
    <row r="291" spans="1:23" s="10" customFormat="1" ht="151.5" customHeight="1">
      <c r="A291" s="8">
        <v>21</v>
      </c>
      <c r="B291" s="52" t="s">
        <v>635</v>
      </c>
      <c r="C291" s="52" t="s">
        <v>99</v>
      </c>
      <c r="D291" s="52" t="s">
        <v>518</v>
      </c>
      <c r="E291" s="45">
        <v>1</v>
      </c>
      <c r="F291" s="46">
        <v>210</v>
      </c>
      <c r="G291" s="47" t="s">
        <v>197</v>
      </c>
      <c r="H291" s="47" t="s">
        <v>198</v>
      </c>
      <c r="I291" s="48">
        <v>700021268119</v>
      </c>
      <c r="J291" s="49" t="s">
        <v>742</v>
      </c>
      <c r="K291" s="49" t="s">
        <v>743</v>
      </c>
      <c r="L291" s="49" t="s">
        <v>690</v>
      </c>
      <c r="M291" s="49" t="s">
        <v>412</v>
      </c>
      <c r="N291" s="49" t="s">
        <v>230</v>
      </c>
      <c r="O291" s="50">
        <v>1908.24</v>
      </c>
      <c r="P291" s="50">
        <v>0</v>
      </c>
      <c r="Q291" s="50">
        <v>0</v>
      </c>
      <c r="R291" s="50">
        <v>0</v>
      </c>
      <c r="S291" s="51" t="s">
        <v>1788</v>
      </c>
      <c r="T291" s="50">
        <v>1938.7</v>
      </c>
      <c r="U291" s="49" t="s">
        <v>665</v>
      </c>
      <c r="V291" s="47" t="s">
        <v>1935</v>
      </c>
      <c r="W291" s="9">
        <f t="shared" si="8"/>
        <v>119</v>
      </c>
    </row>
    <row r="292" spans="1:23" s="10" customFormat="1" ht="151.5" customHeight="1">
      <c r="A292" s="8">
        <v>21</v>
      </c>
      <c r="B292" s="52" t="s">
        <v>635</v>
      </c>
      <c r="C292" s="52" t="s">
        <v>99</v>
      </c>
      <c r="D292" s="52" t="s">
        <v>518</v>
      </c>
      <c r="E292" s="45">
        <v>1</v>
      </c>
      <c r="F292" s="46">
        <v>210</v>
      </c>
      <c r="G292" s="47" t="s">
        <v>197</v>
      </c>
      <c r="H292" s="47" t="s">
        <v>198</v>
      </c>
      <c r="I292" s="48">
        <v>700021211125</v>
      </c>
      <c r="J292" s="49" t="s">
        <v>199</v>
      </c>
      <c r="K292" s="49" t="s">
        <v>740</v>
      </c>
      <c r="L292" s="49" t="s">
        <v>690</v>
      </c>
      <c r="M292" s="49" t="s">
        <v>629</v>
      </c>
      <c r="N292" s="49" t="s">
        <v>230</v>
      </c>
      <c r="O292" s="50">
        <v>5138611.21</v>
      </c>
      <c r="P292" s="50">
        <v>0</v>
      </c>
      <c r="Q292" s="50">
        <v>140622.8</v>
      </c>
      <c r="R292" s="50">
        <v>0</v>
      </c>
      <c r="S292" s="51" t="s">
        <v>1789</v>
      </c>
      <c r="T292" s="50">
        <v>5279234.01</v>
      </c>
      <c r="U292" s="49" t="s">
        <v>665</v>
      </c>
      <c r="V292" s="47" t="s">
        <v>1509</v>
      </c>
      <c r="W292" s="9">
        <f t="shared" si="8"/>
        <v>125</v>
      </c>
    </row>
    <row r="293" spans="1:23" s="10" customFormat="1" ht="151.5" customHeight="1">
      <c r="A293" s="8">
        <v>21</v>
      </c>
      <c r="B293" s="52" t="s">
        <v>635</v>
      </c>
      <c r="C293" s="52" t="s">
        <v>99</v>
      </c>
      <c r="D293" s="52" t="s">
        <v>518</v>
      </c>
      <c r="E293" s="45">
        <v>1</v>
      </c>
      <c r="F293" s="46">
        <v>210</v>
      </c>
      <c r="G293" s="47" t="s">
        <v>197</v>
      </c>
      <c r="H293" s="47" t="s">
        <v>198</v>
      </c>
      <c r="I293" s="48">
        <v>700021261306</v>
      </c>
      <c r="J293" s="49" t="s">
        <v>741</v>
      </c>
      <c r="K293" s="49" t="s">
        <v>209</v>
      </c>
      <c r="L293" s="49" t="s">
        <v>690</v>
      </c>
      <c r="M293" s="49" t="s">
        <v>412</v>
      </c>
      <c r="N293" s="49" t="s">
        <v>230</v>
      </c>
      <c r="O293" s="50">
        <v>157.34</v>
      </c>
      <c r="P293" s="50">
        <v>0</v>
      </c>
      <c r="Q293" s="50">
        <v>0</v>
      </c>
      <c r="R293" s="50">
        <v>0</v>
      </c>
      <c r="S293" s="51" t="s">
        <v>1790</v>
      </c>
      <c r="T293" s="50">
        <v>157.36</v>
      </c>
      <c r="U293" s="49" t="s">
        <v>665</v>
      </c>
      <c r="V293" s="47" t="s">
        <v>1936</v>
      </c>
      <c r="W293" s="9">
        <f t="shared" si="8"/>
        <v>306</v>
      </c>
    </row>
    <row r="294" spans="1:23" s="10" customFormat="1" ht="151.5" customHeight="1">
      <c r="A294" s="8">
        <v>21</v>
      </c>
      <c r="B294" s="52" t="s">
        <v>635</v>
      </c>
      <c r="C294" s="52" t="s">
        <v>99</v>
      </c>
      <c r="D294" s="52" t="s">
        <v>518</v>
      </c>
      <c r="E294" s="45">
        <v>1</v>
      </c>
      <c r="F294" s="46">
        <v>210</v>
      </c>
      <c r="G294" s="47" t="s">
        <v>197</v>
      </c>
      <c r="H294" s="47" t="s">
        <v>198</v>
      </c>
      <c r="I294" s="48">
        <v>700021276331</v>
      </c>
      <c r="J294" s="49" t="s">
        <v>747</v>
      </c>
      <c r="K294" s="49" t="s">
        <v>748</v>
      </c>
      <c r="L294" s="49" t="s">
        <v>690</v>
      </c>
      <c r="M294" s="49" t="s">
        <v>412</v>
      </c>
      <c r="N294" s="49" t="s">
        <v>230</v>
      </c>
      <c r="O294" s="50">
        <v>0</v>
      </c>
      <c r="P294" s="50">
        <v>0</v>
      </c>
      <c r="Q294" s="50">
        <v>0</v>
      </c>
      <c r="R294" s="50">
        <v>0</v>
      </c>
      <c r="S294" s="51" t="s">
        <v>1791</v>
      </c>
      <c r="T294" s="50">
        <v>0</v>
      </c>
      <c r="U294" s="49" t="s">
        <v>665</v>
      </c>
      <c r="V294" s="47" t="s">
        <v>1510</v>
      </c>
      <c r="W294" s="9">
        <f t="shared" si="8"/>
        <v>331</v>
      </c>
    </row>
    <row r="295" spans="1:23" s="10" customFormat="1" ht="151.5" customHeight="1">
      <c r="A295" s="8">
        <v>21</v>
      </c>
      <c r="B295" s="52" t="s">
        <v>635</v>
      </c>
      <c r="C295" s="52" t="s">
        <v>99</v>
      </c>
      <c r="D295" s="52" t="s">
        <v>518</v>
      </c>
      <c r="E295" s="45">
        <v>1</v>
      </c>
      <c r="F295" s="46">
        <v>210</v>
      </c>
      <c r="G295" s="47" t="s">
        <v>197</v>
      </c>
      <c r="H295" s="47" t="s">
        <v>198</v>
      </c>
      <c r="I295" s="48">
        <v>700021300336</v>
      </c>
      <c r="J295" s="49" t="s">
        <v>749</v>
      </c>
      <c r="K295" s="49" t="s">
        <v>750</v>
      </c>
      <c r="L295" s="49" t="s">
        <v>690</v>
      </c>
      <c r="M295" s="49" t="s">
        <v>412</v>
      </c>
      <c r="N295" s="49" t="s">
        <v>230</v>
      </c>
      <c r="O295" s="50">
        <v>3928270.01</v>
      </c>
      <c r="P295" s="50">
        <v>0</v>
      </c>
      <c r="Q295" s="50">
        <v>585081.84</v>
      </c>
      <c r="R295" s="50">
        <v>12292.84</v>
      </c>
      <c r="S295" s="51" t="s">
        <v>1792</v>
      </c>
      <c r="T295" s="50">
        <v>4501059.01</v>
      </c>
      <c r="U295" s="49" t="s">
        <v>665</v>
      </c>
      <c r="V295" s="47" t="s">
        <v>1937</v>
      </c>
      <c r="W295" s="9">
        <f t="shared" si="8"/>
        <v>336</v>
      </c>
    </row>
    <row r="296" spans="1:23" s="10" customFormat="1" ht="151.5" customHeight="1">
      <c r="A296" s="8">
        <v>21</v>
      </c>
      <c r="B296" s="52" t="s">
        <v>635</v>
      </c>
      <c r="C296" s="52" t="s">
        <v>99</v>
      </c>
      <c r="D296" s="52" t="s">
        <v>518</v>
      </c>
      <c r="E296" s="45">
        <v>1</v>
      </c>
      <c r="F296" s="46">
        <v>210</v>
      </c>
      <c r="G296" s="47" t="s">
        <v>197</v>
      </c>
      <c r="H296" s="47" t="s">
        <v>342</v>
      </c>
      <c r="I296" s="48">
        <v>20052151001390</v>
      </c>
      <c r="J296" s="49" t="s">
        <v>910</v>
      </c>
      <c r="K296" s="49" t="s">
        <v>911</v>
      </c>
      <c r="L296" s="49" t="s">
        <v>690</v>
      </c>
      <c r="M296" s="49" t="s">
        <v>629</v>
      </c>
      <c r="N296" s="49" t="s">
        <v>230</v>
      </c>
      <c r="O296" s="50">
        <v>0</v>
      </c>
      <c r="P296" s="50">
        <v>0</v>
      </c>
      <c r="Q296" s="50">
        <v>0</v>
      </c>
      <c r="R296" s="50">
        <v>0</v>
      </c>
      <c r="S296" s="51" t="s">
        <v>1786</v>
      </c>
      <c r="T296" s="50">
        <v>0</v>
      </c>
      <c r="U296" s="49" t="s">
        <v>665</v>
      </c>
      <c r="V296" s="47" t="s">
        <v>1507</v>
      </c>
      <c r="W296" s="9">
        <f t="shared" si="8"/>
        <v>1390</v>
      </c>
    </row>
    <row r="297" spans="1:23" s="10" customFormat="1" ht="151.5" customHeight="1">
      <c r="A297" s="8">
        <v>21</v>
      </c>
      <c r="B297" s="52" t="s">
        <v>635</v>
      </c>
      <c r="C297" s="52" t="s">
        <v>99</v>
      </c>
      <c r="D297" s="52" t="s">
        <v>518</v>
      </c>
      <c r="E297" s="45">
        <v>1</v>
      </c>
      <c r="F297" s="46" t="s">
        <v>636</v>
      </c>
      <c r="G297" s="47" t="s">
        <v>637</v>
      </c>
      <c r="H297" s="47" t="s">
        <v>751</v>
      </c>
      <c r="I297" s="48">
        <v>700021258044</v>
      </c>
      <c r="J297" s="49" t="s">
        <v>752</v>
      </c>
      <c r="K297" s="49" t="s">
        <v>210</v>
      </c>
      <c r="L297" s="49" t="s">
        <v>690</v>
      </c>
      <c r="M297" s="49" t="s">
        <v>789</v>
      </c>
      <c r="N297" s="49" t="s">
        <v>652</v>
      </c>
      <c r="O297" s="50">
        <v>0</v>
      </c>
      <c r="P297" s="50">
        <v>0</v>
      </c>
      <c r="Q297" s="50">
        <v>0</v>
      </c>
      <c r="R297" s="50">
        <v>0</v>
      </c>
      <c r="S297" s="51" t="s">
        <v>1793</v>
      </c>
      <c r="T297" s="50">
        <v>55993529.34</v>
      </c>
      <c r="U297" s="49" t="s">
        <v>665</v>
      </c>
      <c r="V297" s="47" t="s">
        <v>1365</v>
      </c>
      <c r="W297" s="9">
        <f t="shared" si="8"/>
        <v>44</v>
      </c>
    </row>
    <row r="298" spans="1:23" s="17" customFormat="1" ht="39.75" customHeight="1" outlineLevel="3">
      <c r="A298" s="15"/>
      <c r="B298" s="61" t="s">
        <v>60</v>
      </c>
      <c r="C298" s="62"/>
      <c r="D298" s="62"/>
      <c r="E298" s="29">
        <f>SUBTOTAL(9,E301:F403)</f>
        <v>100</v>
      </c>
      <c r="F298" s="30"/>
      <c r="G298" s="30"/>
      <c r="H298" s="30"/>
      <c r="I298" s="31"/>
      <c r="J298" s="30"/>
      <c r="K298" s="30"/>
      <c r="L298" s="30"/>
      <c r="M298" s="30"/>
      <c r="N298" s="30"/>
      <c r="O298" s="32"/>
      <c r="P298" s="33"/>
      <c r="Q298" s="33"/>
      <c r="R298" s="33"/>
      <c r="S298" s="30"/>
      <c r="T298" s="33"/>
      <c r="U298" s="30"/>
      <c r="V298" s="34"/>
      <c r="W298" s="16"/>
    </row>
    <row r="299" spans="1:23" s="20" customFormat="1" ht="13.5" outlineLevel="1">
      <c r="A299" s="18"/>
      <c r="B299" s="63" t="s">
        <v>671</v>
      </c>
      <c r="C299" s="64" t="s">
        <v>669</v>
      </c>
      <c r="D299" s="64"/>
      <c r="E299" s="35">
        <f>SUBTOTAL(9,E301:E403)</f>
        <v>100</v>
      </c>
      <c r="F299" s="36"/>
      <c r="G299" s="36"/>
      <c r="H299" s="36"/>
      <c r="I299" s="37"/>
      <c r="J299" s="36"/>
      <c r="K299" s="36"/>
      <c r="L299" s="36"/>
      <c r="M299" s="36"/>
      <c r="N299" s="36"/>
      <c r="O299" s="38"/>
      <c r="P299" s="38"/>
      <c r="Q299" s="38"/>
      <c r="R299" s="38"/>
      <c r="S299" s="36"/>
      <c r="T299" s="38"/>
      <c r="U299" s="36"/>
      <c r="V299" s="39"/>
      <c r="W299" s="19"/>
    </row>
    <row r="300" spans="1:23" s="23" customFormat="1" ht="13.5" outlineLevel="2">
      <c r="A300" s="21"/>
      <c r="B300" s="59" t="s">
        <v>272</v>
      </c>
      <c r="C300" s="60"/>
      <c r="D300" s="60"/>
      <c r="E300" s="40">
        <f>SUBTOTAL(9,E301:E363)</f>
        <v>63</v>
      </c>
      <c r="F300" s="41"/>
      <c r="G300" s="41"/>
      <c r="H300" s="41"/>
      <c r="I300" s="42"/>
      <c r="J300" s="41"/>
      <c r="K300" s="41"/>
      <c r="L300" s="41"/>
      <c r="M300" s="41"/>
      <c r="N300" s="41"/>
      <c r="O300" s="43"/>
      <c r="P300" s="43"/>
      <c r="Q300" s="43"/>
      <c r="R300" s="43"/>
      <c r="S300" s="41"/>
      <c r="T300" s="43"/>
      <c r="U300" s="41"/>
      <c r="V300" s="44"/>
      <c r="W300" s="22"/>
    </row>
    <row r="301" spans="1:23" s="10" customFormat="1" ht="229.5" customHeight="1">
      <c r="A301" s="8">
        <v>38</v>
      </c>
      <c r="B301" s="52" t="s">
        <v>60</v>
      </c>
      <c r="C301" s="52" t="s">
        <v>99</v>
      </c>
      <c r="D301" s="52" t="s">
        <v>191</v>
      </c>
      <c r="E301" s="45">
        <v>1</v>
      </c>
      <c r="F301" s="46" t="s">
        <v>1012</v>
      </c>
      <c r="G301" s="47" t="s">
        <v>1013</v>
      </c>
      <c r="H301" s="47" t="s">
        <v>1013</v>
      </c>
      <c r="I301" s="48" t="s">
        <v>1014</v>
      </c>
      <c r="J301" s="49" t="s">
        <v>1015</v>
      </c>
      <c r="K301" s="49" t="s">
        <v>1016</v>
      </c>
      <c r="L301" s="49" t="s">
        <v>520</v>
      </c>
      <c r="M301" s="49" t="s">
        <v>1017</v>
      </c>
      <c r="N301" s="49" t="s">
        <v>657</v>
      </c>
      <c r="O301" s="50">
        <v>194043</v>
      </c>
      <c r="P301" s="50">
        <v>0</v>
      </c>
      <c r="Q301" s="50">
        <v>10137</v>
      </c>
      <c r="R301" s="50">
        <v>48720</v>
      </c>
      <c r="S301" s="51" t="s">
        <v>1794</v>
      </c>
      <c r="T301" s="50">
        <v>151400</v>
      </c>
      <c r="U301" s="49" t="s">
        <v>665</v>
      </c>
      <c r="V301" s="47" t="s">
        <v>1511</v>
      </c>
      <c r="W301" s="9">
        <f aca="true" t="shared" si="9" ref="W301:W332">IF(OR(LEFT(I301)="7",LEFT(I301,1)="8"),VALUE(RIGHT(I301,3)),VALUE(RIGHT(I301,4)))</f>
        <v>1547</v>
      </c>
    </row>
    <row r="302" spans="1:23" s="10" customFormat="1" ht="151.5" customHeight="1">
      <c r="A302" s="8">
        <v>38</v>
      </c>
      <c r="B302" s="52" t="s">
        <v>60</v>
      </c>
      <c r="C302" s="52" t="s">
        <v>99</v>
      </c>
      <c r="D302" s="52" t="s">
        <v>191</v>
      </c>
      <c r="E302" s="45">
        <v>1</v>
      </c>
      <c r="F302" s="46" t="s">
        <v>435</v>
      </c>
      <c r="G302" s="47" t="s">
        <v>436</v>
      </c>
      <c r="H302" s="47" t="s">
        <v>436</v>
      </c>
      <c r="I302" s="48" t="s">
        <v>437</v>
      </c>
      <c r="J302" s="49" t="s">
        <v>438</v>
      </c>
      <c r="K302" s="49" t="s">
        <v>77</v>
      </c>
      <c r="L302" s="49" t="s">
        <v>690</v>
      </c>
      <c r="M302" s="49" t="s">
        <v>389</v>
      </c>
      <c r="N302" s="49" t="s">
        <v>657</v>
      </c>
      <c r="O302" s="50">
        <v>884091.83</v>
      </c>
      <c r="P302" s="50">
        <v>1519585.53</v>
      </c>
      <c r="Q302" s="50">
        <v>9939.81</v>
      </c>
      <c r="R302" s="50">
        <v>1017953.94</v>
      </c>
      <c r="S302" s="51" t="s">
        <v>1796</v>
      </c>
      <c r="T302" s="50">
        <v>1395663.23</v>
      </c>
      <c r="U302" s="49" t="s">
        <v>231</v>
      </c>
      <c r="V302" s="47" t="s">
        <v>1366</v>
      </c>
      <c r="W302" s="9">
        <f t="shared" si="9"/>
        <v>1103</v>
      </c>
    </row>
    <row r="303" spans="1:23" s="10" customFormat="1" ht="151.5" customHeight="1">
      <c r="A303" s="8">
        <v>38</v>
      </c>
      <c r="B303" s="52" t="s">
        <v>60</v>
      </c>
      <c r="C303" s="52" t="s">
        <v>99</v>
      </c>
      <c r="D303" s="52" t="s">
        <v>191</v>
      </c>
      <c r="E303" s="45">
        <v>1</v>
      </c>
      <c r="F303" s="46" t="s">
        <v>435</v>
      </c>
      <c r="G303" s="47" t="s">
        <v>436</v>
      </c>
      <c r="H303" s="47" t="s">
        <v>436</v>
      </c>
      <c r="I303" s="48" t="s">
        <v>591</v>
      </c>
      <c r="J303" s="49" t="s">
        <v>592</v>
      </c>
      <c r="K303" s="49" t="s">
        <v>882</v>
      </c>
      <c r="L303" s="49" t="s">
        <v>690</v>
      </c>
      <c r="M303" s="49" t="s">
        <v>593</v>
      </c>
      <c r="N303" s="49" t="s">
        <v>777</v>
      </c>
      <c r="O303" s="50">
        <v>571806.95</v>
      </c>
      <c r="P303" s="50">
        <v>0</v>
      </c>
      <c r="Q303" s="50">
        <v>33131.54</v>
      </c>
      <c r="R303" s="50">
        <v>374121.97</v>
      </c>
      <c r="S303" s="51" t="s">
        <v>1795</v>
      </c>
      <c r="T303" s="50">
        <v>230816.52</v>
      </c>
      <c r="U303" s="49" t="s">
        <v>231</v>
      </c>
      <c r="V303" s="47" t="s">
        <v>1512</v>
      </c>
      <c r="W303" s="9">
        <f t="shared" si="9"/>
        <v>1491</v>
      </c>
    </row>
    <row r="304" spans="1:23" s="10" customFormat="1" ht="151.5" customHeight="1">
      <c r="A304" s="8">
        <v>38</v>
      </c>
      <c r="B304" s="52" t="s">
        <v>60</v>
      </c>
      <c r="C304" s="52" t="s">
        <v>99</v>
      </c>
      <c r="D304" s="52" t="s">
        <v>191</v>
      </c>
      <c r="E304" s="45">
        <v>1</v>
      </c>
      <c r="F304" s="46" t="s">
        <v>78</v>
      </c>
      <c r="G304" s="47" t="s">
        <v>79</v>
      </c>
      <c r="H304" s="47" t="s">
        <v>79</v>
      </c>
      <c r="I304" s="48" t="s">
        <v>80</v>
      </c>
      <c r="J304" s="49" t="s">
        <v>313</v>
      </c>
      <c r="K304" s="49" t="s">
        <v>883</v>
      </c>
      <c r="L304" s="49" t="s">
        <v>690</v>
      </c>
      <c r="M304" s="49" t="s">
        <v>389</v>
      </c>
      <c r="N304" s="49" t="s">
        <v>230</v>
      </c>
      <c r="O304" s="50">
        <v>81986916</v>
      </c>
      <c r="P304" s="50">
        <v>22686541</v>
      </c>
      <c r="Q304" s="50">
        <v>3526917</v>
      </c>
      <c r="R304" s="50">
        <v>49962253</v>
      </c>
      <c r="S304" s="51" t="s">
        <v>1797</v>
      </c>
      <c r="T304" s="50">
        <v>58238121</v>
      </c>
      <c r="U304" s="49" t="s">
        <v>231</v>
      </c>
      <c r="V304" s="47" t="s">
        <v>1513</v>
      </c>
      <c r="W304" s="9">
        <f t="shared" si="9"/>
        <v>1116</v>
      </c>
    </row>
    <row r="305" spans="1:23" s="10" customFormat="1" ht="151.5" customHeight="1">
      <c r="A305" s="8">
        <v>38</v>
      </c>
      <c r="B305" s="52" t="s">
        <v>60</v>
      </c>
      <c r="C305" s="52" t="s">
        <v>99</v>
      </c>
      <c r="D305" s="52" t="s">
        <v>191</v>
      </c>
      <c r="E305" s="45">
        <v>1</v>
      </c>
      <c r="F305" s="46" t="s">
        <v>695</v>
      </c>
      <c r="G305" s="47" t="s">
        <v>954</v>
      </c>
      <c r="H305" s="47" t="s">
        <v>954</v>
      </c>
      <c r="I305" s="48" t="s">
        <v>697</v>
      </c>
      <c r="J305" s="49" t="s">
        <v>698</v>
      </c>
      <c r="K305" s="49" t="s">
        <v>955</v>
      </c>
      <c r="L305" s="49" t="s">
        <v>690</v>
      </c>
      <c r="M305" s="49" t="s">
        <v>389</v>
      </c>
      <c r="N305" s="49" t="s">
        <v>652</v>
      </c>
      <c r="O305" s="50">
        <v>146617403.56</v>
      </c>
      <c r="P305" s="50">
        <v>29454136</v>
      </c>
      <c r="Q305" s="50">
        <v>6447388.82</v>
      </c>
      <c r="R305" s="50">
        <v>81305362.27</v>
      </c>
      <c r="S305" s="51" t="s">
        <v>1798</v>
      </c>
      <c r="T305" s="50">
        <v>101213566.11</v>
      </c>
      <c r="U305" s="49" t="s">
        <v>665</v>
      </c>
      <c r="V305" s="47" t="s">
        <v>1304</v>
      </c>
      <c r="W305" s="9">
        <f t="shared" si="9"/>
        <v>1111</v>
      </c>
    </row>
    <row r="306" spans="1:23" s="10" customFormat="1" ht="151.5" customHeight="1">
      <c r="A306" s="8">
        <v>38</v>
      </c>
      <c r="B306" s="52" t="s">
        <v>60</v>
      </c>
      <c r="C306" s="52" t="s">
        <v>99</v>
      </c>
      <c r="D306" s="52" t="s">
        <v>191</v>
      </c>
      <c r="E306" s="45">
        <v>1</v>
      </c>
      <c r="F306" s="46" t="s">
        <v>695</v>
      </c>
      <c r="G306" s="47" t="s">
        <v>696</v>
      </c>
      <c r="H306" s="47" t="s">
        <v>696</v>
      </c>
      <c r="I306" s="48" t="s">
        <v>699</v>
      </c>
      <c r="J306" s="49" t="s">
        <v>700</v>
      </c>
      <c r="K306" s="49" t="s">
        <v>701</v>
      </c>
      <c r="L306" s="49" t="s">
        <v>690</v>
      </c>
      <c r="M306" s="49" t="s">
        <v>836</v>
      </c>
      <c r="N306" s="49" t="s">
        <v>341</v>
      </c>
      <c r="O306" s="50">
        <v>4586526.57</v>
      </c>
      <c r="P306" s="50">
        <v>0</v>
      </c>
      <c r="Q306" s="50">
        <v>266611.4</v>
      </c>
      <c r="R306" s="50">
        <v>0</v>
      </c>
      <c r="S306" s="51" t="s">
        <v>1799</v>
      </c>
      <c r="T306" s="50">
        <v>4853137.97</v>
      </c>
      <c r="U306" s="49" t="s">
        <v>665</v>
      </c>
      <c r="V306" s="47" t="s">
        <v>1305</v>
      </c>
      <c r="W306" s="9">
        <f t="shared" si="9"/>
        <v>1371</v>
      </c>
    </row>
    <row r="307" spans="1:23" s="10" customFormat="1" ht="151.5" customHeight="1">
      <c r="A307" s="8">
        <v>38</v>
      </c>
      <c r="B307" s="52" t="s">
        <v>60</v>
      </c>
      <c r="C307" s="52" t="s">
        <v>99</v>
      </c>
      <c r="D307" s="52" t="s">
        <v>191</v>
      </c>
      <c r="E307" s="45">
        <v>1</v>
      </c>
      <c r="F307" s="46" t="s">
        <v>702</v>
      </c>
      <c r="G307" s="47" t="s">
        <v>703</v>
      </c>
      <c r="H307" s="47" t="s">
        <v>703</v>
      </c>
      <c r="I307" s="48" t="s">
        <v>704</v>
      </c>
      <c r="J307" s="49" t="s">
        <v>705</v>
      </c>
      <c r="K307" s="49" t="s">
        <v>72</v>
      </c>
      <c r="L307" s="49" t="s">
        <v>690</v>
      </c>
      <c r="M307" s="49" t="s">
        <v>389</v>
      </c>
      <c r="N307" s="49" t="s">
        <v>230</v>
      </c>
      <c r="O307" s="50">
        <v>30267094.49</v>
      </c>
      <c r="P307" s="50">
        <v>30000000</v>
      </c>
      <c r="Q307" s="50">
        <v>1026935.86</v>
      </c>
      <c r="R307" s="50">
        <v>19519764.36</v>
      </c>
      <c r="S307" s="51" t="s">
        <v>1800</v>
      </c>
      <c r="T307" s="50">
        <v>42006760.45</v>
      </c>
      <c r="U307" s="49" t="s">
        <v>665</v>
      </c>
      <c r="V307" s="47" t="s">
        <v>1395</v>
      </c>
      <c r="W307" s="9">
        <f t="shared" si="9"/>
        <v>1125</v>
      </c>
    </row>
    <row r="308" spans="1:23" s="10" customFormat="1" ht="151.5" customHeight="1">
      <c r="A308" s="8">
        <v>38</v>
      </c>
      <c r="B308" s="52" t="s">
        <v>60</v>
      </c>
      <c r="C308" s="52" t="s">
        <v>99</v>
      </c>
      <c r="D308" s="52" t="s">
        <v>191</v>
      </c>
      <c r="E308" s="45">
        <v>1</v>
      </c>
      <c r="F308" s="46" t="s">
        <v>73</v>
      </c>
      <c r="G308" s="47" t="s">
        <v>509</v>
      </c>
      <c r="H308" s="47" t="s">
        <v>509</v>
      </c>
      <c r="I308" s="48" t="s">
        <v>510</v>
      </c>
      <c r="J308" s="49" t="s">
        <v>534</v>
      </c>
      <c r="K308" s="49" t="s">
        <v>398</v>
      </c>
      <c r="L308" s="49" t="s">
        <v>690</v>
      </c>
      <c r="M308" s="49" t="s">
        <v>389</v>
      </c>
      <c r="N308" s="49" t="s">
        <v>230</v>
      </c>
      <c r="O308" s="50">
        <v>17651517.45</v>
      </c>
      <c r="P308" s="50">
        <v>15007126</v>
      </c>
      <c r="Q308" s="50">
        <v>651778.91</v>
      </c>
      <c r="R308" s="50">
        <v>10824750.67</v>
      </c>
      <c r="S308" s="51" t="s">
        <v>1801</v>
      </c>
      <c r="T308" s="50">
        <v>22485671.69</v>
      </c>
      <c r="U308" s="49" t="s">
        <v>665</v>
      </c>
      <c r="V308" s="47" t="s">
        <v>1367</v>
      </c>
      <c r="W308" s="9">
        <f t="shared" si="9"/>
        <v>1112</v>
      </c>
    </row>
    <row r="309" spans="1:23" s="10" customFormat="1" ht="151.5" customHeight="1">
      <c r="A309" s="8">
        <v>38</v>
      </c>
      <c r="B309" s="52" t="s">
        <v>60</v>
      </c>
      <c r="C309" s="52" t="s">
        <v>99</v>
      </c>
      <c r="D309" s="52" t="s">
        <v>191</v>
      </c>
      <c r="E309" s="45">
        <v>1</v>
      </c>
      <c r="F309" s="46" t="s">
        <v>120</v>
      </c>
      <c r="G309" s="47" t="s">
        <v>121</v>
      </c>
      <c r="H309" s="47" t="s">
        <v>121</v>
      </c>
      <c r="I309" s="48" t="s">
        <v>122</v>
      </c>
      <c r="J309" s="49" t="s">
        <v>123</v>
      </c>
      <c r="K309" s="49" t="s">
        <v>399</v>
      </c>
      <c r="L309" s="49" t="s">
        <v>690</v>
      </c>
      <c r="M309" s="49" t="s">
        <v>389</v>
      </c>
      <c r="N309" s="49" t="s">
        <v>230</v>
      </c>
      <c r="O309" s="50">
        <v>122979397.14</v>
      </c>
      <c r="P309" s="50">
        <v>4983871.75</v>
      </c>
      <c r="Q309" s="50">
        <v>6884072.37</v>
      </c>
      <c r="R309" s="50">
        <v>68117090.01</v>
      </c>
      <c r="S309" s="51" t="s">
        <v>1802</v>
      </c>
      <c r="T309" s="50">
        <v>66730251.25</v>
      </c>
      <c r="U309" s="49" t="s">
        <v>665</v>
      </c>
      <c r="V309" s="47" t="s">
        <v>1514</v>
      </c>
      <c r="W309" s="9">
        <f t="shared" si="9"/>
        <v>1044</v>
      </c>
    </row>
    <row r="310" spans="1:23" s="10" customFormat="1" ht="151.5" customHeight="1">
      <c r="A310" s="8">
        <v>38</v>
      </c>
      <c r="B310" s="52" t="s">
        <v>60</v>
      </c>
      <c r="C310" s="52" t="s">
        <v>99</v>
      </c>
      <c r="D310" s="52" t="s">
        <v>191</v>
      </c>
      <c r="E310" s="45">
        <v>1</v>
      </c>
      <c r="F310" s="46" t="s">
        <v>120</v>
      </c>
      <c r="G310" s="47" t="s">
        <v>121</v>
      </c>
      <c r="H310" s="47" t="s">
        <v>121</v>
      </c>
      <c r="I310" s="48" t="s">
        <v>511</v>
      </c>
      <c r="J310" s="49" t="s">
        <v>512</v>
      </c>
      <c r="K310" s="49" t="s">
        <v>400</v>
      </c>
      <c r="L310" s="49" t="s">
        <v>690</v>
      </c>
      <c r="M310" s="49" t="s">
        <v>389</v>
      </c>
      <c r="N310" s="49" t="s">
        <v>230</v>
      </c>
      <c r="O310" s="50">
        <v>222962178.71</v>
      </c>
      <c r="P310" s="50">
        <v>228265620.39</v>
      </c>
      <c r="Q310" s="50">
        <v>39802795.6</v>
      </c>
      <c r="R310" s="50">
        <v>212069842.48</v>
      </c>
      <c r="S310" s="51" t="s">
        <v>1803</v>
      </c>
      <c r="T310" s="50">
        <v>278960752.22</v>
      </c>
      <c r="U310" s="49" t="s">
        <v>665</v>
      </c>
      <c r="V310" s="47" t="s">
        <v>1515</v>
      </c>
      <c r="W310" s="9">
        <f t="shared" si="9"/>
        <v>1114</v>
      </c>
    </row>
    <row r="311" spans="1:23" s="10" customFormat="1" ht="151.5" customHeight="1">
      <c r="A311" s="8">
        <v>38</v>
      </c>
      <c r="B311" s="52" t="s">
        <v>60</v>
      </c>
      <c r="C311" s="52" t="s">
        <v>99</v>
      </c>
      <c r="D311" s="52" t="s">
        <v>191</v>
      </c>
      <c r="E311" s="45">
        <v>1</v>
      </c>
      <c r="F311" s="46" t="s">
        <v>722</v>
      </c>
      <c r="G311" s="47" t="s">
        <v>723</v>
      </c>
      <c r="H311" s="47" t="s">
        <v>723</v>
      </c>
      <c r="I311" s="48" t="s">
        <v>724</v>
      </c>
      <c r="J311" s="49" t="s">
        <v>725</v>
      </c>
      <c r="K311" s="49" t="s">
        <v>726</v>
      </c>
      <c r="L311" s="49" t="s">
        <v>690</v>
      </c>
      <c r="M311" s="49" t="s">
        <v>789</v>
      </c>
      <c r="N311" s="49" t="s">
        <v>230</v>
      </c>
      <c r="O311" s="50">
        <v>2136766.84</v>
      </c>
      <c r="P311" s="50">
        <v>6246834.12</v>
      </c>
      <c r="Q311" s="50">
        <v>141038.73</v>
      </c>
      <c r="R311" s="50">
        <v>6923578.5</v>
      </c>
      <c r="S311" s="51" t="s">
        <v>1804</v>
      </c>
      <c r="T311" s="50">
        <v>1601061.19</v>
      </c>
      <c r="U311" s="49" t="s">
        <v>231</v>
      </c>
      <c r="V311" s="47" t="s">
        <v>1297</v>
      </c>
      <c r="W311" s="9">
        <f t="shared" si="9"/>
        <v>1119</v>
      </c>
    </row>
    <row r="312" spans="1:23" s="10" customFormat="1" ht="151.5" customHeight="1">
      <c r="A312" s="8">
        <v>38</v>
      </c>
      <c r="B312" s="52" t="s">
        <v>60</v>
      </c>
      <c r="C312" s="52" t="s">
        <v>99</v>
      </c>
      <c r="D312" s="52" t="s">
        <v>191</v>
      </c>
      <c r="E312" s="45">
        <v>1</v>
      </c>
      <c r="F312" s="46" t="s">
        <v>1018</v>
      </c>
      <c r="G312" s="47" t="s">
        <v>1019</v>
      </c>
      <c r="H312" s="47" t="s">
        <v>1019</v>
      </c>
      <c r="I312" s="48" t="s">
        <v>1020</v>
      </c>
      <c r="J312" s="49" t="s">
        <v>1021</v>
      </c>
      <c r="K312" s="49" t="s">
        <v>1022</v>
      </c>
      <c r="L312" s="49" t="s">
        <v>520</v>
      </c>
      <c r="M312" s="49" t="s">
        <v>1023</v>
      </c>
      <c r="N312" s="49" t="s">
        <v>230</v>
      </c>
      <c r="O312" s="50">
        <v>3332312.93</v>
      </c>
      <c r="P312" s="50">
        <v>2604319.52</v>
      </c>
      <c r="Q312" s="50">
        <v>9154.56</v>
      </c>
      <c r="R312" s="50">
        <v>3368522.69</v>
      </c>
      <c r="S312" s="51" t="s">
        <v>1805</v>
      </c>
      <c r="T312" s="50">
        <v>2577264.32</v>
      </c>
      <c r="U312" s="49" t="s">
        <v>231</v>
      </c>
      <c r="V312" s="47" t="s">
        <v>1316</v>
      </c>
      <c r="W312" s="9">
        <f t="shared" si="9"/>
        <v>1548</v>
      </c>
    </row>
    <row r="313" spans="1:23" s="10" customFormat="1" ht="151.5" customHeight="1">
      <c r="A313" s="8">
        <v>38</v>
      </c>
      <c r="B313" s="52" t="s">
        <v>60</v>
      </c>
      <c r="C313" s="52" t="s">
        <v>99</v>
      </c>
      <c r="D313" s="52" t="s">
        <v>191</v>
      </c>
      <c r="E313" s="45">
        <v>1</v>
      </c>
      <c r="F313" s="46" t="s">
        <v>727</v>
      </c>
      <c r="G313" s="47" t="s">
        <v>728</v>
      </c>
      <c r="H313" s="47" t="s">
        <v>728</v>
      </c>
      <c r="I313" s="48" t="s">
        <v>729</v>
      </c>
      <c r="J313" s="49" t="s">
        <v>730</v>
      </c>
      <c r="K313" s="49" t="s">
        <v>731</v>
      </c>
      <c r="L313" s="49" t="s">
        <v>690</v>
      </c>
      <c r="M313" s="49" t="s">
        <v>947</v>
      </c>
      <c r="N313" s="49" t="s">
        <v>657</v>
      </c>
      <c r="O313" s="50">
        <v>15170489.56</v>
      </c>
      <c r="P313" s="50">
        <v>0</v>
      </c>
      <c r="Q313" s="50">
        <v>774341.71</v>
      </c>
      <c r="R313" s="50">
        <v>3661891.98</v>
      </c>
      <c r="S313" s="51" t="s">
        <v>1807</v>
      </c>
      <c r="T313" s="50">
        <v>12282939.29</v>
      </c>
      <c r="U313" s="49" t="s">
        <v>665</v>
      </c>
      <c r="V313" s="47" t="s">
        <v>1337</v>
      </c>
      <c r="W313" s="9">
        <f t="shared" si="9"/>
        <v>1104</v>
      </c>
    </row>
    <row r="314" spans="1:23" s="10" customFormat="1" ht="151.5" customHeight="1">
      <c r="A314" s="8">
        <v>38</v>
      </c>
      <c r="B314" s="52" t="s">
        <v>60</v>
      </c>
      <c r="C314" s="52" t="s">
        <v>99</v>
      </c>
      <c r="D314" s="52" t="s">
        <v>191</v>
      </c>
      <c r="E314" s="45">
        <v>1</v>
      </c>
      <c r="F314" s="46" t="s">
        <v>727</v>
      </c>
      <c r="G314" s="47" t="s">
        <v>728</v>
      </c>
      <c r="H314" s="47" t="s">
        <v>728</v>
      </c>
      <c r="I314" s="48" t="s">
        <v>732</v>
      </c>
      <c r="J314" s="49" t="s">
        <v>535</v>
      </c>
      <c r="K314" s="49" t="s">
        <v>35</v>
      </c>
      <c r="L314" s="49" t="s">
        <v>690</v>
      </c>
      <c r="M314" s="49" t="s">
        <v>389</v>
      </c>
      <c r="N314" s="49" t="s">
        <v>777</v>
      </c>
      <c r="O314" s="50">
        <v>6949774.2</v>
      </c>
      <c r="P314" s="50">
        <v>0</v>
      </c>
      <c r="Q314" s="50">
        <v>353307.1</v>
      </c>
      <c r="R314" s="50">
        <v>29913.72</v>
      </c>
      <c r="S314" s="51" t="s">
        <v>1806</v>
      </c>
      <c r="T314" s="50">
        <v>7273167.58</v>
      </c>
      <c r="U314" s="49" t="s">
        <v>665</v>
      </c>
      <c r="V314" s="47" t="s">
        <v>1516</v>
      </c>
      <c r="W314" s="9">
        <f t="shared" si="9"/>
        <v>1388</v>
      </c>
    </row>
    <row r="315" spans="1:23" s="10" customFormat="1" ht="151.5" customHeight="1">
      <c r="A315" s="8">
        <v>38</v>
      </c>
      <c r="B315" s="52" t="s">
        <v>60</v>
      </c>
      <c r="C315" s="52" t="s">
        <v>99</v>
      </c>
      <c r="D315" s="52" t="s">
        <v>191</v>
      </c>
      <c r="E315" s="45">
        <v>1</v>
      </c>
      <c r="F315" s="46" t="s">
        <v>36</v>
      </c>
      <c r="G315" s="47" t="s">
        <v>37</v>
      </c>
      <c r="H315" s="47" t="s">
        <v>37</v>
      </c>
      <c r="I315" s="48" t="s">
        <v>38</v>
      </c>
      <c r="J315" s="49" t="s">
        <v>39</v>
      </c>
      <c r="K315" s="49" t="s">
        <v>40</v>
      </c>
      <c r="L315" s="49" t="s">
        <v>690</v>
      </c>
      <c r="M315" s="49" t="s">
        <v>836</v>
      </c>
      <c r="N315" s="49" t="s">
        <v>777</v>
      </c>
      <c r="O315" s="50">
        <v>27059876.94</v>
      </c>
      <c r="P315" s="50">
        <v>0</v>
      </c>
      <c r="Q315" s="50">
        <v>1234345.11</v>
      </c>
      <c r="R315" s="50">
        <v>13703439.43</v>
      </c>
      <c r="S315" s="51" t="s">
        <v>1809</v>
      </c>
      <c r="T315" s="50">
        <v>14590782.62</v>
      </c>
      <c r="U315" s="49" t="s">
        <v>665</v>
      </c>
      <c r="V315" s="47" t="s">
        <v>1005</v>
      </c>
      <c r="W315" s="9">
        <f t="shared" si="9"/>
        <v>176</v>
      </c>
    </row>
    <row r="316" spans="1:23" s="10" customFormat="1" ht="151.5" customHeight="1">
      <c r="A316" s="8">
        <v>38</v>
      </c>
      <c r="B316" s="52" t="s">
        <v>60</v>
      </c>
      <c r="C316" s="52" t="s">
        <v>99</v>
      </c>
      <c r="D316" s="52" t="s">
        <v>191</v>
      </c>
      <c r="E316" s="45">
        <v>1</v>
      </c>
      <c r="F316" s="46" t="s">
        <v>36</v>
      </c>
      <c r="G316" s="47" t="s">
        <v>9</v>
      </c>
      <c r="H316" s="47" t="s">
        <v>9</v>
      </c>
      <c r="I316" s="48" t="s">
        <v>10</v>
      </c>
      <c r="J316" s="49" t="s">
        <v>11</v>
      </c>
      <c r="K316" s="49" t="s">
        <v>12</v>
      </c>
      <c r="L316" s="49" t="s">
        <v>690</v>
      </c>
      <c r="M316" s="49" t="s">
        <v>389</v>
      </c>
      <c r="N316" s="49" t="s">
        <v>230</v>
      </c>
      <c r="O316" s="50">
        <v>25803364.9</v>
      </c>
      <c r="P316" s="50">
        <v>0</v>
      </c>
      <c r="Q316" s="50">
        <v>1510752</v>
      </c>
      <c r="R316" s="50">
        <v>2540136.04</v>
      </c>
      <c r="S316" s="51" t="s">
        <v>1808</v>
      </c>
      <c r="T316" s="50">
        <v>24773980.86</v>
      </c>
      <c r="U316" s="49" t="s">
        <v>665</v>
      </c>
      <c r="V316" s="47" t="s">
        <v>1004</v>
      </c>
      <c r="W316" s="9">
        <f t="shared" si="9"/>
        <v>1485</v>
      </c>
    </row>
    <row r="317" spans="1:23" s="10" customFormat="1" ht="151.5" customHeight="1">
      <c r="A317" s="8">
        <v>38</v>
      </c>
      <c r="B317" s="52" t="s">
        <v>60</v>
      </c>
      <c r="C317" s="52" t="s">
        <v>99</v>
      </c>
      <c r="D317" s="52" t="s">
        <v>191</v>
      </c>
      <c r="E317" s="45">
        <v>1</v>
      </c>
      <c r="F317" s="46" t="s">
        <v>41</v>
      </c>
      <c r="G317" s="47" t="s">
        <v>42</v>
      </c>
      <c r="H317" s="47" t="s">
        <v>42</v>
      </c>
      <c r="I317" s="48" t="s">
        <v>43</v>
      </c>
      <c r="J317" s="49" t="s">
        <v>44</v>
      </c>
      <c r="K317" s="49" t="s">
        <v>497</v>
      </c>
      <c r="L317" s="49" t="s">
        <v>690</v>
      </c>
      <c r="M317" s="49" t="s">
        <v>389</v>
      </c>
      <c r="N317" s="49" t="s">
        <v>657</v>
      </c>
      <c r="O317" s="50">
        <v>18643004.3</v>
      </c>
      <c r="P317" s="50">
        <v>2361904.19</v>
      </c>
      <c r="Q317" s="50">
        <v>1034794.31</v>
      </c>
      <c r="R317" s="50">
        <v>7394734.51</v>
      </c>
      <c r="S317" s="51" t="s">
        <v>1810</v>
      </c>
      <c r="T317" s="50">
        <v>14876758</v>
      </c>
      <c r="U317" s="49" t="s">
        <v>665</v>
      </c>
      <c r="V317" s="47" t="s">
        <v>1006</v>
      </c>
      <c r="W317" s="9">
        <f t="shared" si="9"/>
        <v>1126</v>
      </c>
    </row>
    <row r="318" spans="1:23" s="10" customFormat="1" ht="151.5" customHeight="1">
      <c r="A318" s="8">
        <v>38</v>
      </c>
      <c r="B318" s="52" t="s">
        <v>60</v>
      </c>
      <c r="C318" s="52" t="s">
        <v>99</v>
      </c>
      <c r="D318" s="52" t="s">
        <v>191</v>
      </c>
      <c r="E318" s="45">
        <v>1</v>
      </c>
      <c r="F318" s="46" t="s">
        <v>498</v>
      </c>
      <c r="G318" s="47" t="s">
        <v>60</v>
      </c>
      <c r="H318" s="47" t="s">
        <v>60</v>
      </c>
      <c r="I318" s="48">
        <v>700038100146</v>
      </c>
      <c r="J318" s="49" t="s">
        <v>61</v>
      </c>
      <c r="K318" s="49" t="s">
        <v>595</v>
      </c>
      <c r="L318" s="49" t="s">
        <v>228</v>
      </c>
      <c r="M318" s="49" t="s">
        <v>229</v>
      </c>
      <c r="N318" s="49" t="s">
        <v>657</v>
      </c>
      <c r="O318" s="50">
        <v>3554354.42</v>
      </c>
      <c r="P318" s="50">
        <v>0</v>
      </c>
      <c r="Q318" s="50">
        <v>247549.53</v>
      </c>
      <c r="R318" s="50">
        <v>19704.67</v>
      </c>
      <c r="S318" s="51" t="s">
        <v>1839</v>
      </c>
      <c r="T318" s="50">
        <v>4221225.63</v>
      </c>
      <c r="U318" s="49" t="s">
        <v>665</v>
      </c>
      <c r="V318" s="47" t="s">
        <v>1545</v>
      </c>
      <c r="W318" s="9">
        <f t="shared" si="9"/>
        <v>146</v>
      </c>
    </row>
    <row r="319" spans="1:23" s="10" customFormat="1" ht="249.75" customHeight="1">
      <c r="A319" s="8">
        <v>38</v>
      </c>
      <c r="B319" s="52" t="s">
        <v>60</v>
      </c>
      <c r="C319" s="52" t="s">
        <v>99</v>
      </c>
      <c r="D319" s="52" t="s">
        <v>191</v>
      </c>
      <c r="E319" s="45">
        <v>1</v>
      </c>
      <c r="F319" s="46" t="s">
        <v>498</v>
      </c>
      <c r="G319" s="47" t="s">
        <v>60</v>
      </c>
      <c r="H319" s="47" t="s">
        <v>60</v>
      </c>
      <c r="I319" s="48">
        <v>20013810001201</v>
      </c>
      <c r="J319" s="49" t="s">
        <v>871</v>
      </c>
      <c r="K319" s="49" t="s">
        <v>872</v>
      </c>
      <c r="L319" s="49" t="s">
        <v>690</v>
      </c>
      <c r="M319" s="49" t="s">
        <v>389</v>
      </c>
      <c r="N319" s="49" t="s">
        <v>657</v>
      </c>
      <c r="O319" s="50">
        <v>47431933.06</v>
      </c>
      <c r="P319" s="50">
        <v>8578018.1</v>
      </c>
      <c r="Q319" s="50">
        <v>3004806.15</v>
      </c>
      <c r="R319" s="50">
        <v>14272502.7</v>
      </c>
      <c r="S319" s="51" t="s">
        <v>1811</v>
      </c>
      <c r="T319" s="50">
        <v>26652021.61</v>
      </c>
      <c r="U319" s="49" t="s">
        <v>665</v>
      </c>
      <c r="V319" s="47" t="s">
        <v>1517</v>
      </c>
      <c r="W319" s="9">
        <f t="shared" si="9"/>
        <v>1201</v>
      </c>
    </row>
    <row r="320" spans="1:23" s="10" customFormat="1" ht="151.5" customHeight="1">
      <c r="A320" s="8">
        <v>38</v>
      </c>
      <c r="B320" s="52" t="s">
        <v>60</v>
      </c>
      <c r="C320" s="52" t="s">
        <v>99</v>
      </c>
      <c r="D320" s="52" t="s">
        <v>191</v>
      </c>
      <c r="E320" s="45">
        <v>1</v>
      </c>
      <c r="F320" s="46" t="s">
        <v>498</v>
      </c>
      <c r="G320" s="47" t="s">
        <v>60</v>
      </c>
      <c r="H320" s="47" t="s">
        <v>60</v>
      </c>
      <c r="I320" s="48">
        <v>20023810001256</v>
      </c>
      <c r="J320" s="49" t="s">
        <v>211</v>
      </c>
      <c r="K320" s="49" t="s">
        <v>884</v>
      </c>
      <c r="L320" s="49" t="s">
        <v>228</v>
      </c>
      <c r="M320" s="49" t="s">
        <v>229</v>
      </c>
      <c r="N320" s="49" t="s">
        <v>657</v>
      </c>
      <c r="O320" s="50">
        <v>490794061.1</v>
      </c>
      <c r="P320" s="50">
        <v>46630962.27</v>
      </c>
      <c r="Q320" s="50">
        <v>33877225.79</v>
      </c>
      <c r="R320" s="50">
        <v>65253568.77</v>
      </c>
      <c r="S320" s="51" t="s">
        <v>1812</v>
      </c>
      <c r="T320" s="50">
        <v>398263915.07</v>
      </c>
      <c r="U320" s="49" t="s">
        <v>665</v>
      </c>
      <c r="V320" s="47" t="s">
        <v>1938</v>
      </c>
      <c r="W320" s="9">
        <f t="shared" si="9"/>
        <v>1256</v>
      </c>
    </row>
    <row r="321" spans="1:23" s="10" customFormat="1" ht="151.5" customHeight="1">
      <c r="A321" s="8">
        <v>38</v>
      </c>
      <c r="B321" s="52" t="s">
        <v>60</v>
      </c>
      <c r="C321" s="52" t="s">
        <v>99</v>
      </c>
      <c r="D321" s="52" t="s">
        <v>191</v>
      </c>
      <c r="E321" s="45">
        <v>1</v>
      </c>
      <c r="F321" s="46" t="s">
        <v>498</v>
      </c>
      <c r="G321" s="47" t="s">
        <v>60</v>
      </c>
      <c r="H321" s="47" t="s">
        <v>60</v>
      </c>
      <c r="I321" s="48">
        <v>20023810001257</v>
      </c>
      <c r="J321" s="49" t="s">
        <v>82</v>
      </c>
      <c r="K321" s="49" t="s">
        <v>83</v>
      </c>
      <c r="L321" s="49" t="s">
        <v>228</v>
      </c>
      <c r="M321" s="49" t="s">
        <v>229</v>
      </c>
      <c r="N321" s="49" t="s">
        <v>657</v>
      </c>
      <c r="O321" s="50">
        <v>46246333.95</v>
      </c>
      <c r="P321" s="50">
        <v>3185515.53</v>
      </c>
      <c r="Q321" s="50">
        <v>2618807.63</v>
      </c>
      <c r="R321" s="50">
        <v>14502594.41</v>
      </c>
      <c r="S321" s="51" t="s">
        <v>1813</v>
      </c>
      <c r="T321" s="50">
        <v>22415741.2</v>
      </c>
      <c r="U321" s="49" t="s">
        <v>665</v>
      </c>
      <c r="V321" s="47" t="s">
        <v>1518</v>
      </c>
      <c r="W321" s="9">
        <f t="shared" si="9"/>
        <v>1257</v>
      </c>
    </row>
    <row r="322" spans="1:23" s="10" customFormat="1" ht="151.5" customHeight="1">
      <c r="A322" s="8">
        <v>38</v>
      </c>
      <c r="B322" s="52" t="s">
        <v>60</v>
      </c>
      <c r="C322" s="52" t="s">
        <v>99</v>
      </c>
      <c r="D322" s="52" t="s">
        <v>191</v>
      </c>
      <c r="E322" s="45">
        <v>1</v>
      </c>
      <c r="F322" s="46" t="s">
        <v>498</v>
      </c>
      <c r="G322" s="47" t="s">
        <v>60</v>
      </c>
      <c r="H322" s="47" t="s">
        <v>60</v>
      </c>
      <c r="I322" s="48">
        <v>20023810001258</v>
      </c>
      <c r="J322" s="49" t="s">
        <v>84</v>
      </c>
      <c r="K322" s="49" t="s">
        <v>85</v>
      </c>
      <c r="L322" s="49" t="s">
        <v>228</v>
      </c>
      <c r="M322" s="49" t="s">
        <v>229</v>
      </c>
      <c r="N322" s="49" t="s">
        <v>657</v>
      </c>
      <c r="O322" s="50">
        <v>59405794.28</v>
      </c>
      <c r="P322" s="50">
        <v>30334011.88</v>
      </c>
      <c r="Q322" s="50">
        <v>3688401.64</v>
      </c>
      <c r="R322" s="50">
        <v>51531060.15</v>
      </c>
      <c r="S322" s="51" t="s">
        <v>1814</v>
      </c>
      <c r="T322" s="50">
        <v>19635382.65</v>
      </c>
      <c r="U322" s="49" t="s">
        <v>665</v>
      </c>
      <c r="V322" s="47" t="s">
        <v>1519</v>
      </c>
      <c r="W322" s="9">
        <f t="shared" si="9"/>
        <v>1258</v>
      </c>
    </row>
    <row r="323" spans="1:23" s="10" customFormat="1" ht="151.5" customHeight="1">
      <c r="A323" s="8">
        <v>38</v>
      </c>
      <c r="B323" s="52" t="s">
        <v>60</v>
      </c>
      <c r="C323" s="52" t="s">
        <v>99</v>
      </c>
      <c r="D323" s="52" t="s">
        <v>191</v>
      </c>
      <c r="E323" s="45">
        <v>1</v>
      </c>
      <c r="F323" s="46" t="s">
        <v>498</v>
      </c>
      <c r="G323" s="47" t="s">
        <v>60</v>
      </c>
      <c r="H323" s="47" t="s">
        <v>60</v>
      </c>
      <c r="I323" s="48">
        <v>20023810001259</v>
      </c>
      <c r="J323" s="49" t="s">
        <v>811</v>
      </c>
      <c r="K323" s="49" t="s">
        <v>86</v>
      </c>
      <c r="L323" s="49" t="s">
        <v>228</v>
      </c>
      <c r="M323" s="49" t="s">
        <v>229</v>
      </c>
      <c r="N323" s="49" t="s">
        <v>657</v>
      </c>
      <c r="O323" s="50">
        <v>141879795.95</v>
      </c>
      <c r="P323" s="50">
        <v>6432771.94</v>
      </c>
      <c r="Q323" s="50">
        <v>6844410.03</v>
      </c>
      <c r="R323" s="50">
        <v>90250835.73</v>
      </c>
      <c r="S323" s="51" t="s">
        <v>1815</v>
      </c>
      <c r="T323" s="50">
        <v>19419247.2</v>
      </c>
      <c r="U323" s="49" t="s">
        <v>665</v>
      </c>
      <c r="V323" s="47" t="s">
        <v>1520</v>
      </c>
      <c r="W323" s="9">
        <f t="shared" si="9"/>
        <v>1259</v>
      </c>
    </row>
    <row r="324" spans="1:23" s="10" customFormat="1" ht="151.5" customHeight="1">
      <c r="A324" s="8">
        <v>38</v>
      </c>
      <c r="B324" s="52" t="s">
        <v>60</v>
      </c>
      <c r="C324" s="52" t="s">
        <v>99</v>
      </c>
      <c r="D324" s="52" t="s">
        <v>191</v>
      </c>
      <c r="E324" s="45">
        <v>1</v>
      </c>
      <c r="F324" s="46" t="s">
        <v>498</v>
      </c>
      <c r="G324" s="47" t="s">
        <v>60</v>
      </c>
      <c r="H324" s="47" t="s">
        <v>60</v>
      </c>
      <c r="I324" s="48">
        <v>20023810001260</v>
      </c>
      <c r="J324" s="49" t="s">
        <v>87</v>
      </c>
      <c r="K324" s="49" t="s">
        <v>88</v>
      </c>
      <c r="L324" s="49" t="s">
        <v>228</v>
      </c>
      <c r="M324" s="49" t="s">
        <v>229</v>
      </c>
      <c r="N324" s="49" t="s">
        <v>657</v>
      </c>
      <c r="O324" s="50">
        <v>25858085.75</v>
      </c>
      <c r="P324" s="50">
        <v>477037.35</v>
      </c>
      <c r="Q324" s="50">
        <v>1670118</v>
      </c>
      <c r="R324" s="50">
        <v>2747163.93</v>
      </c>
      <c r="S324" s="51" t="s">
        <v>1939</v>
      </c>
      <c r="T324" s="50">
        <v>23089181.52</v>
      </c>
      <c r="U324" s="49" t="s">
        <v>665</v>
      </c>
      <c r="V324" s="47" t="s">
        <v>1940</v>
      </c>
      <c r="W324" s="9">
        <f t="shared" si="9"/>
        <v>1260</v>
      </c>
    </row>
    <row r="325" spans="1:23" s="10" customFormat="1" ht="151.5" customHeight="1">
      <c r="A325" s="8">
        <v>38</v>
      </c>
      <c r="B325" s="52" t="s">
        <v>60</v>
      </c>
      <c r="C325" s="52" t="s">
        <v>99</v>
      </c>
      <c r="D325" s="52" t="s">
        <v>191</v>
      </c>
      <c r="E325" s="45">
        <v>1</v>
      </c>
      <c r="F325" s="46" t="s">
        <v>498</v>
      </c>
      <c r="G325" s="47" t="s">
        <v>60</v>
      </c>
      <c r="H325" s="47" t="s">
        <v>60</v>
      </c>
      <c r="I325" s="48">
        <v>20023810001261</v>
      </c>
      <c r="J325" s="49" t="s">
        <v>448</v>
      </c>
      <c r="K325" s="49" t="s">
        <v>449</v>
      </c>
      <c r="L325" s="49" t="s">
        <v>228</v>
      </c>
      <c r="M325" s="49" t="s">
        <v>229</v>
      </c>
      <c r="N325" s="49" t="s">
        <v>657</v>
      </c>
      <c r="O325" s="50">
        <v>64018821.32</v>
      </c>
      <c r="P325" s="50">
        <v>2044247.5</v>
      </c>
      <c r="Q325" s="50">
        <v>3583031.56</v>
      </c>
      <c r="R325" s="50">
        <v>25648531.22</v>
      </c>
      <c r="S325" s="51" t="s">
        <v>1816</v>
      </c>
      <c r="T325" s="50">
        <v>20340319.1</v>
      </c>
      <c r="U325" s="49" t="s">
        <v>665</v>
      </c>
      <c r="V325" s="47" t="s">
        <v>1521</v>
      </c>
      <c r="W325" s="9">
        <f t="shared" si="9"/>
        <v>1261</v>
      </c>
    </row>
    <row r="326" spans="1:23" s="10" customFormat="1" ht="151.5" customHeight="1">
      <c r="A326" s="8">
        <v>38</v>
      </c>
      <c r="B326" s="52" t="s">
        <v>60</v>
      </c>
      <c r="C326" s="52" t="s">
        <v>99</v>
      </c>
      <c r="D326" s="52" t="s">
        <v>191</v>
      </c>
      <c r="E326" s="45">
        <v>1</v>
      </c>
      <c r="F326" s="46" t="s">
        <v>498</v>
      </c>
      <c r="G326" s="47" t="s">
        <v>60</v>
      </c>
      <c r="H326" s="47" t="s">
        <v>60</v>
      </c>
      <c r="I326" s="48">
        <v>20023810001306</v>
      </c>
      <c r="J326" s="49" t="s">
        <v>450</v>
      </c>
      <c r="K326" s="49" t="s">
        <v>451</v>
      </c>
      <c r="L326" s="49" t="s">
        <v>228</v>
      </c>
      <c r="M326" s="49" t="s">
        <v>229</v>
      </c>
      <c r="N326" s="49" t="s">
        <v>657</v>
      </c>
      <c r="O326" s="50">
        <v>340192308.11</v>
      </c>
      <c r="P326" s="50">
        <v>112164474.48</v>
      </c>
      <c r="Q326" s="50">
        <v>17708087.75</v>
      </c>
      <c r="R326" s="50">
        <v>188045040.52</v>
      </c>
      <c r="S326" s="51" t="s">
        <v>1817</v>
      </c>
      <c r="T326" s="50">
        <v>17711129.79</v>
      </c>
      <c r="U326" s="49" t="s">
        <v>665</v>
      </c>
      <c r="V326" s="47" t="s">
        <v>1941</v>
      </c>
      <c r="W326" s="9">
        <f t="shared" si="9"/>
        <v>1306</v>
      </c>
    </row>
    <row r="327" spans="1:23" s="10" customFormat="1" ht="151.5" customHeight="1">
      <c r="A327" s="8">
        <v>38</v>
      </c>
      <c r="B327" s="52" t="s">
        <v>60</v>
      </c>
      <c r="C327" s="52" t="s">
        <v>99</v>
      </c>
      <c r="D327" s="52" t="s">
        <v>191</v>
      </c>
      <c r="E327" s="45">
        <v>1</v>
      </c>
      <c r="F327" s="46" t="s">
        <v>498</v>
      </c>
      <c r="G327" s="47" t="s">
        <v>60</v>
      </c>
      <c r="H327" s="47" t="s">
        <v>60</v>
      </c>
      <c r="I327" s="48">
        <v>20023810001307</v>
      </c>
      <c r="J327" s="49" t="s">
        <v>452</v>
      </c>
      <c r="K327" s="49" t="s">
        <v>453</v>
      </c>
      <c r="L327" s="49" t="s">
        <v>228</v>
      </c>
      <c r="M327" s="49" t="s">
        <v>229</v>
      </c>
      <c r="N327" s="49" t="s">
        <v>657</v>
      </c>
      <c r="O327" s="50">
        <v>106163750.15</v>
      </c>
      <c r="P327" s="50">
        <v>145459.91</v>
      </c>
      <c r="Q327" s="50">
        <v>6863825.35</v>
      </c>
      <c r="R327" s="50">
        <v>17302426.65</v>
      </c>
      <c r="S327" s="51" t="s">
        <v>1818</v>
      </c>
      <c r="T327" s="50">
        <v>66844941.4</v>
      </c>
      <c r="U327" s="49" t="s">
        <v>665</v>
      </c>
      <c r="V327" s="47" t="s">
        <v>1522</v>
      </c>
      <c r="W327" s="9">
        <f t="shared" si="9"/>
        <v>1307</v>
      </c>
    </row>
    <row r="328" spans="1:23" s="10" customFormat="1" ht="151.5" customHeight="1">
      <c r="A328" s="8">
        <v>38</v>
      </c>
      <c r="B328" s="52" t="s">
        <v>60</v>
      </c>
      <c r="C328" s="52" t="s">
        <v>99</v>
      </c>
      <c r="D328" s="52" t="s">
        <v>191</v>
      </c>
      <c r="E328" s="45">
        <v>1</v>
      </c>
      <c r="F328" s="46" t="s">
        <v>498</v>
      </c>
      <c r="G328" s="47" t="s">
        <v>60</v>
      </c>
      <c r="H328" s="47" t="s">
        <v>60</v>
      </c>
      <c r="I328" s="48">
        <v>20023810001309</v>
      </c>
      <c r="J328" s="49" t="s">
        <v>187</v>
      </c>
      <c r="K328" s="49" t="s">
        <v>188</v>
      </c>
      <c r="L328" s="49" t="s">
        <v>228</v>
      </c>
      <c r="M328" s="49" t="s">
        <v>229</v>
      </c>
      <c r="N328" s="49" t="s">
        <v>657</v>
      </c>
      <c r="O328" s="50">
        <v>52118737.44</v>
      </c>
      <c r="P328" s="50">
        <v>1950448.24</v>
      </c>
      <c r="Q328" s="50">
        <v>2104417.58</v>
      </c>
      <c r="R328" s="50">
        <v>29327984.13</v>
      </c>
      <c r="S328" s="51" t="s">
        <v>1819</v>
      </c>
      <c r="T328" s="50">
        <v>22762569.94</v>
      </c>
      <c r="U328" s="49" t="s">
        <v>665</v>
      </c>
      <c r="V328" s="47" t="s">
        <v>1523</v>
      </c>
      <c r="W328" s="9">
        <f t="shared" si="9"/>
        <v>1309</v>
      </c>
    </row>
    <row r="329" spans="1:23" s="10" customFormat="1" ht="151.5" customHeight="1">
      <c r="A329" s="8">
        <v>38</v>
      </c>
      <c r="B329" s="52" t="s">
        <v>60</v>
      </c>
      <c r="C329" s="52" t="s">
        <v>99</v>
      </c>
      <c r="D329" s="52" t="s">
        <v>191</v>
      </c>
      <c r="E329" s="45">
        <v>1</v>
      </c>
      <c r="F329" s="46" t="s">
        <v>498</v>
      </c>
      <c r="G329" s="47" t="s">
        <v>60</v>
      </c>
      <c r="H329" s="47" t="s">
        <v>60</v>
      </c>
      <c r="I329" s="48">
        <v>20033810001316</v>
      </c>
      <c r="J329" s="49" t="s">
        <v>337</v>
      </c>
      <c r="K329" s="49" t="s">
        <v>575</v>
      </c>
      <c r="L329" s="49" t="s">
        <v>690</v>
      </c>
      <c r="M329" s="49" t="s">
        <v>389</v>
      </c>
      <c r="N329" s="49" t="s">
        <v>657</v>
      </c>
      <c r="O329" s="50">
        <v>2413984414.97</v>
      </c>
      <c r="P329" s="50">
        <v>1110393378.49</v>
      </c>
      <c r="Q329" s="50">
        <v>147074318.89</v>
      </c>
      <c r="R329" s="50">
        <v>1984829239.31</v>
      </c>
      <c r="S329" s="51" t="s">
        <v>1820</v>
      </c>
      <c r="T329" s="50">
        <v>1387008996</v>
      </c>
      <c r="U329" s="49" t="s">
        <v>665</v>
      </c>
      <c r="V329" s="47" t="s">
        <v>1524</v>
      </c>
      <c r="W329" s="9">
        <f t="shared" si="9"/>
        <v>1316</v>
      </c>
    </row>
    <row r="330" spans="1:23" s="10" customFormat="1" ht="151.5" customHeight="1">
      <c r="A330" s="8">
        <v>38</v>
      </c>
      <c r="B330" s="52" t="s">
        <v>60</v>
      </c>
      <c r="C330" s="52" t="s">
        <v>99</v>
      </c>
      <c r="D330" s="52" t="s">
        <v>191</v>
      </c>
      <c r="E330" s="45">
        <v>1</v>
      </c>
      <c r="F330" s="46" t="s">
        <v>498</v>
      </c>
      <c r="G330" s="47" t="s">
        <v>60</v>
      </c>
      <c r="H330" s="47" t="s">
        <v>60</v>
      </c>
      <c r="I330" s="48">
        <v>20033810001317</v>
      </c>
      <c r="J330" s="49" t="s">
        <v>576</v>
      </c>
      <c r="K330" s="49" t="s">
        <v>577</v>
      </c>
      <c r="L330" s="49" t="s">
        <v>228</v>
      </c>
      <c r="M330" s="49" t="s">
        <v>229</v>
      </c>
      <c r="N330" s="49" t="s">
        <v>657</v>
      </c>
      <c r="O330" s="50">
        <v>1323234426.69</v>
      </c>
      <c r="P330" s="50">
        <v>381390236.76</v>
      </c>
      <c r="Q330" s="50">
        <v>92560195.05</v>
      </c>
      <c r="R330" s="50">
        <v>443672609.77</v>
      </c>
      <c r="S330" s="51" t="s">
        <v>1821</v>
      </c>
      <c r="T330" s="50">
        <v>632075587.79</v>
      </c>
      <c r="U330" s="49" t="s">
        <v>665</v>
      </c>
      <c r="V330" s="47" t="s">
        <v>1525</v>
      </c>
      <c r="W330" s="9">
        <f t="shared" si="9"/>
        <v>1317</v>
      </c>
    </row>
    <row r="331" spans="1:23" s="10" customFormat="1" ht="151.5" customHeight="1">
      <c r="A331" s="8">
        <v>38</v>
      </c>
      <c r="B331" s="52" t="s">
        <v>60</v>
      </c>
      <c r="C331" s="52" t="s">
        <v>99</v>
      </c>
      <c r="D331" s="52" t="s">
        <v>191</v>
      </c>
      <c r="E331" s="45">
        <v>1</v>
      </c>
      <c r="F331" s="46" t="s">
        <v>498</v>
      </c>
      <c r="G331" s="47" t="s">
        <v>60</v>
      </c>
      <c r="H331" s="47" t="s">
        <v>60</v>
      </c>
      <c r="I331" s="48">
        <v>20033810001318</v>
      </c>
      <c r="J331" s="49" t="s">
        <v>578</v>
      </c>
      <c r="K331" s="49" t="s">
        <v>579</v>
      </c>
      <c r="L331" s="49" t="s">
        <v>228</v>
      </c>
      <c r="M331" s="49" t="s">
        <v>229</v>
      </c>
      <c r="N331" s="49" t="s">
        <v>657</v>
      </c>
      <c r="O331" s="50">
        <v>18897043.18</v>
      </c>
      <c r="P331" s="50">
        <v>88785.57</v>
      </c>
      <c r="Q331" s="50">
        <v>1118060.68</v>
      </c>
      <c r="R331" s="50">
        <v>5154149.79</v>
      </c>
      <c r="S331" s="51" t="s">
        <v>1822</v>
      </c>
      <c r="T331" s="50">
        <v>12760782.44</v>
      </c>
      <c r="U331" s="49" t="s">
        <v>665</v>
      </c>
      <c r="V331" s="47" t="s">
        <v>1526</v>
      </c>
      <c r="W331" s="9">
        <f t="shared" si="9"/>
        <v>1318</v>
      </c>
    </row>
    <row r="332" spans="1:23" s="10" customFormat="1" ht="151.5" customHeight="1">
      <c r="A332" s="8">
        <v>38</v>
      </c>
      <c r="B332" s="52" t="s">
        <v>60</v>
      </c>
      <c r="C332" s="52" t="s">
        <v>99</v>
      </c>
      <c r="D332" s="52" t="s">
        <v>191</v>
      </c>
      <c r="E332" s="45">
        <v>1</v>
      </c>
      <c r="F332" s="46" t="s">
        <v>498</v>
      </c>
      <c r="G332" s="47" t="s">
        <v>60</v>
      </c>
      <c r="H332" s="47" t="s">
        <v>60</v>
      </c>
      <c r="I332" s="48">
        <v>20033810001349</v>
      </c>
      <c r="J332" s="49" t="s">
        <v>580</v>
      </c>
      <c r="K332" s="49" t="s">
        <v>132</v>
      </c>
      <c r="L332" s="49" t="s">
        <v>228</v>
      </c>
      <c r="M332" s="49" t="s">
        <v>229</v>
      </c>
      <c r="N332" s="49" t="s">
        <v>657</v>
      </c>
      <c r="O332" s="50">
        <v>62240768.83</v>
      </c>
      <c r="P332" s="50">
        <v>0</v>
      </c>
      <c r="Q332" s="50">
        <v>2032252.33</v>
      </c>
      <c r="R332" s="50">
        <v>44375687.06</v>
      </c>
      <c r="S332" s="51" t="s">
        <v>1823</v>
      </c>
      <c r="T332" s="50">
        <v>7522091.53</v>
      </c>
      <c r="U332" s="49" t="s">
        <v>665</v>
      </c>
      <c r="V332" s="47" t="s">
        <v>1527</v>
      </c>
      <c r="W332" s="9">
        <f t="shared" si="9"/>
        <v>1349</v>
      </c>
    </row>
    <row r="333" spans="1:23" s="10" customFormat="1" ht="151.5" customHeight="1">
      <c r="A333" s="8">
        <v>38</v>
      </c>
      <c r="B333" s="52" t="s">
        <v>60</v>
      </c>
      <c r="C333" s="52" t="s">
        <v>99</v>
      </c>
      <c r="D333" s="52" t="s">
        <v>191</v>
      </c>
      <c r="E333" s="45">
        <v>1</v>
      </c>
      <c r="F333" s="46" t="s">
        <v>498</v>
      </c>
      <c r="G333" s="47" t="s">
        <v>60</v>
      </c>
      <c r="H333" s="47" t="s">
        <v>60</v>
      </c>
      <c r="I333" s="48">
        <v>20043810001360</v>
      </c>
      <c r="J333" s="49" t="s">
        <v>431</v>
      </c>
      <c r="K333" s="49" t="s">
        <v>432</v>
      </c>
      <c r="L333" s="49" t="s">
        <v>228</v>
      </c>
      <c r="M333" s="49" t="s">
        <v>229</v>
      </c>
      <c r="N333" s="49" t="s">
        <v>657</v>
      </c>
      <c r="O333" s="50">
        <v>79014750.86</v>
      </c>
      <c r="P333" s="50">
        <v>2281272.4</v>
      </c>
      <c r="Q333" s="50">
        <v>4976033.6</v>
      </c>
      <c r="R333" s="50">
        <v>15548349.09</v>
      </c>
      <c r="S333" s="51" t="s">
        <v>1824</v>
      </c>
      <c r="T333" s="50">
        <v>49011737.29</v>
      </c>
      <c r="U333" s="49" t="s">
        <v>665</v>
      </c>
      <c r="V333" s="47" t="s">
        <v>1528</v>
      </c>
      <c r="W333" s="9">
        <f aca="true" t="shared" si="10" ref="W333:W363">IF(OR(LEFT(I333)="7",LEFT(I333,1)="8"),VALUE(RIGHT(I333,3)),VALUE(RIGHT(I333,4)))</f>
        <v>1360</v>
      </c>
    </row>
    <row r="334" spans="1:23" s="10" customFormat="1" ht="151.5" customHeight="1">
      <c r="A334" s="8">
        <v>38</v>
      </c>
      <c r="B334" s="52" t="s">
        <v>60</v>
      </c>
      <c r="C334" s="52" t="s">
        <v>99</v>
      </c>
      <c r="D334" s="52" t="s">
        <v>191</v>
      </c>
      <c r="E334" s="45">
        <v>1</v>
      </c>
      <c r="F334" s="46" t="s">
        <v>498</v>
      </c>
      <c r="G334" s="47" t="s">
        <v>60</v>
      </c>
      <c r="H334" s="47" t="s">
        <v>60</v>
      </c>
      <c r="I334" s="48">
        <v>20043810001363</v>
      </c>
      <c r="J334" s="49" t="s">
        <v>433</v>
      </c>
      <c r="K334" s="49" t="s">
        <v>434</v>
      </c>
      <c r="L334" s="49" t="s">
        <v>228</v>
      </c>
      <c r="M334" s="49" t="s">
        <v>229</v>
      </c>
      <c r="N334" s="49" t="s">
        <v>657</v>
      </c>
      <c r="O334" s="50">
        <v>58205613.77</v>
      </c>
      <c r="P334" s="50">
        <v>177.28</v>
      </c>
      <c r="Q334" s="50">
        <v>3976608.7</v>
      </c>
      <c r="R334" s="50">
        <v>4400545.8</v>
      </c>
      <c r="S334" s="51" t="s">
        <v>1825</v>
      </c>
      <c r="T334" s="50">
        <v>54509611.77</v>
      </c>
      <c r="U334" s="49" t="s">
        <v>665</v>
      </c>
      <c r="V334" s="47" t="s">
        <v>1529</v>
      </c>
      <c r="W334" s="9">
        <f t="shared" si="10"/>
        <v>1363</v>
      </c>
    </row>
    <row r="335" spans="1:23" s="10" customFormat="1" ht="151.5" customHeight="1">
      <c r="A335" s="8">
        <v>38</v>
      </c>
      <c r="B335" s="52" t="s">
        <v>60</v>
      </c>
      <c r="C335" s="52" t="s">
        <v>99</v>
      </c>
      <c r="D335" s="52" t="s">
        <v>191</v>
      </c>
      <c r="E335" s="45">
        <v>1</v>
      </c>
      <c r="F335" s="46" t="s">
        <v>498</v>
      </c>
      <c r="G335" s="47" t="s">
        <v>60</v>
      </c>
      <c r="H335" s="47" t="s">
        <v>60</v>
      </c>
      <c r="I335" s="48" t="s">
        <v>812</v>
      </c>
      <c r="J335" s="49" t="s">
        <v>1244</v>
      </c>
      <c r="K335" s="49" t="s">
        <v>236</v>
      </c>
      <c r="L335" s="49" t="s">
        <v>228</v>
      </c>
      <c r="M335" s="49" t="s">
        <v>229</v>
      </c>
      <c r="N335" s="49" t="s">
        <v>657</v>
      </c>
      <c r="O335" s="50">
        <v>759443910.07</v>
      </c>
      <c r="P335" s="50">
        <v>26251951.26</v>
      </c>
      <c r="Q335" s="50">
        <v>34462409.33</v>
      </c>
      <c r="R335" s="50">
        <v>270362336.68</v>
      </c>
      <c r="S335" s="51" t="s">
        <v>1826</v>
      </c>
      <c r="T335" s="50">
        <v>431411215.51</v>
      </c>
      <c r="U335" s="49" t="s">
        <v>665</v>
      </c>
      <c r="V335" s="47" t="s">
        <v>1530</v>
      </c>
      <c r="W335" s="9">
        <f t="shared" si="10"/>
        <v>1490</v>
      </c>
    </row>
    <row r="336" spans="1:23" s="10" customFormat="1" ht="151.5" customHeight="1">
      <c r="A336" s="8">
        <v>38</v>
      </c>
      <c r="B336" s="52" t="s">
        <v>60</v>
      </c>
      <c r="C336" s="52" t="s">
        <v>99</v>
      </c>
      <c r="D336" s="52" t="s">
        <v>191</v>
      </c>
      <c r="E336" s="45">
        <v>1</v>
      </c>
      <c r="F336" s="46" t="s">
        <v>498</v>
      </c>
      <c r="G336" s="47" t="s">
        <v>60</v>
      </c>
      <c r="H336" s="47" t="s">
        <v>60</v>
      </c>
      <c r="I336" s="48" t="s">
        <v>813</v>
      </c>
      <c r="J336" s="49" t="s">
        <v>814</v>
      </c>
      <c r="K336" s="49" t="s">
        <v>237</v>
      </c>
      <c r="L336" s="49" t="s">
        <v>228</v>
      </c>
      <c r="M336" s="49" t="s">
        <v>664</v>
      </c>
      <c r="N336" s="49" t="s">
        <v>657</v>
      </c>
      <c r="O336" s="50">
        <v>8809316550.96</v>
      </c>
      <c r="P336" s="50">
        <v>1634660105</v>
      </c>
      <c r="Q336" s="50">
        <v>650775877.92</v>
      </c>
      <c r="R336" s="50">
        <v>2513062726.45</v>
      </c>
      <c r="S336" s="51" t="s">
        <v>1827</v>
      </c>
      <c r="T336" s="50">
        <v>8574445778.93</v>
      </c>
      <c r="U336" s="49" t="s">
        <v>665</v>
      </c>
      <c r="V336" s="47" t="s">
        <v>1942</v>
      </c>
      <c r="W336" s="9">
        <f t="shared" si="10"/>
        <v>1493</v>
      </c>
    </row>
    <row r="337" spans="1:23" s="10" customFormat="1" ht="151.5" customHeight="1">
      <c r="A337" s="8">
        <v>38</v>
      </c>
      <c r="B337" s="52" t="s">
        <v>60</v>
      </c>
      <c r="C337" s="52" t="s">
        <v>99</v>
      </c>
      <c r="D337" s="52" t="s">
        <v>191</v>
      </c>
      <c r="E337" s="45">
        <v>1</v>
      </c>
      <c r="F337" s="46" t="s">
        <v>498</v>
      </c>
      <c r="G337" s="47" t="s">
        <v>60</v>
      </c>
      <c r="H337" s="47" t="s">
        <v>60</v>
      </c>
      <c r="I337" s="48" t="s">
        <v>815</v>
      </c>
      <c r="J337" s="49" t="s">
        <v>816</v>
      </c>
      <c r="K337" s="49" t="s">
        <v>817</v>
      </c>
      <c r="L337" s="49" t="s">
        <v>228</v>
      </c>
      <c r="M337" s="49" t="s">
        <v>664</v>
      </c>
      <c r="N337" s="49" t="s">
        <v>657</v>
      </c>
      <c r="O337" s="50">
        <v>4443455634.41</v>
      </c>
      <c r="P337" s="50">
        <v>502992577.78</v>
      </c>
      <c r="Q337" s="50">
        <v>291031932.89</v>
      </c>
      <c r="R337" s="50">
        <v>1498515347.79</v>
      </c>
      <c r="S337" s="51" t="s">
        <v>1828</v>
      </c>
      <c r="T337" s="50">
        <v>3734858629.02</v>
      </c>
      <c r="U337" s="49" t="s">
        <v>665</v>
      </c>
      <c r="V337" s="47" t="s">
        <v>1531</v>
      </c>
      <c r="W337" s="9">
        <f t="shared" si="10"/>
        <v>1494</v>
      </c>
    </row>
    <row r="338" spans="1:23" s="10" customFormat="1" ht="151.5" customHeight="1">
      <c r="A338" s="8">
        <v>38</v>
      </c>
      <c r="B338" s="52" t="s">
        <v>60</v>
      </c>
      <c r="C338" s="52" t="s">
        <v>99</v>
      </c>
      <c r="D338" s="52" t="s">
        <v>191</v>
      </c>
      <c r="E338" s="45">
        <v>1</v>
      </c>
      <c r="F338" s="46" t="s">
        <v>498</v>
      </c>
      <c r="G338" s="47" t="s">
        <v>60</v>
      </c>
      <c r="H338" s="47" t="s">
        <v>60</v>
      </c>
      <c r="I338" s="48" t="s">
        <v>238</v>
      </c>
      <c r="J338" s="49" t="s">
        <v>239</v>
      </c>
      <c r="K338" s="49" t="s">
        <v>529</v>
      </c>
      <c r="L338" s="49" t="s">
        <v>228</v>
      </c>
      <c r="M338" s="49" t="s">
        <v>229</v>
      </c>
      <c r="N338" s="49" t="s">
        <v>657</v>
      </c>
      <c r="O338" s="50">
        <v>21862712.6</v>
      </c>
      <c r="P338" s="50">
        <v>7327470.33</v>
      </c>
      <c r="Q338" s="50">
        <v>1357062.59</v>
      </c>
      <c r="R338" s="50">
        <v>10635113.27</v>
      </c>
      <c r="S338" s="51" t="s">
        <v>1829</v>
      </c>
      <c r="T338" s="50">
        <v>17996844.25</v>
      </c>
      <c r="U338" s="49" t="s">
        <v>665</v>
      </c>
      <c r="V338" s="47" t="s">
        <v>1532</v>
      </c>
      <c r="W338" s="9">
        <f t="shared" si="10"/>
        <v>1500</v>
      </c>
    </row>
    <row r="339" spans="1:23" s="10" customFormat="1" ht="151.5" customHeight="1">
      <c r="A339" s="8">
        <v>38</v>
      </c>
      <c r="B339" s="52" t="s">
        <v>60</v>
      </c>
      <c r="C339" s="52" t="s">
        <v>99</v>
      </c>
      <c r="D339" s="52" t="s">
        <v>191</v>
      </c>
      <c r="E339" s="45">
        <v>1</v>
      </c>
      <c r="F339" s="46" t="s">
        <v>498</v>
      </c>
      <c r="G339" s="47" t="s">
        <v>60</v>
      </c>
      <c r="H339" s="47" t="s">
        <v>60</v>
      </c>
      <c r="I339" s="48" t="s">
        <v>530</v>
      </c>
      <c r="J339" s="49" t="s">
        <v>531</v>
      </c>
      <c r="K339" s="49" t="s">
        <v>899</v>
      </c>
      <c r="L339" s="49" t="s">
        <v>228</v>
      </c>
      <c r="M339" s="49" t="s">
        <v>229</v>
      </c>
      <c r="N339" s="49" t="s">
        <v>657</v>
      </c>
      <c r="O339" s="50">
        <v>2040805231.66</v>
      </c>
      <c r="P339" s="50">
        <v>270317078.41</v>
      </c>
      <c r="Q339" s="50">
        <v>136176757.22</v>
      </c>
      <c r="R339" s="50">
        <v>673756543.53</v>
      </c>
      <c r="S339" s="51" t="s">
        <v>1830</v>
      </c>
      <c r="T339" s="50">
        <v>1565029654</v>
      </c>
      <c r="U339" s="49" t="s">
        <v>665</v>
      </c>
      <c r="V339" s="47" t="s">
        <v>1533</v>
      </c>
      <c r="W339" s="9">
        <f t="shared" si="10"/>
        <v>1501</v>
      </c>
    </row>
    <row r="340" spans="1:23" s="10" customFormat="1" ht="151.5" customHeight="1">
      <c r="A340" s="8">
        <v>38</v>
      </c>
      <c r="B340" s="52" t="s">
        <v>60</v>
      </c>
      <c r="C340" s="52" t="s">
        <v>99</v>
      </c>
      <c r="D340" s="52" t="s">
        <v>191</v>
      </c>
      <c r="E340" s="45">
        <v>1</v>
      </c>
      <c r="F340" s="46" t="s">
        <v>498</v>
      </c>
      <c r="G340" s="47" t="s">
        <v>60</v>
      </c>
      <c r="H340" s="47" t="s">
        <v>60</v>
      </c>
      <c r="I340" s="48" t="s">
        <v>912</v>
      </c>
      <c r="J340" s="49" t="s">
        <v>913</v>
      </c>
      <c r="K340" s="49" t="s">
        <v>914</v>
      </c>
      <c r="L340" s="49" t="s">
        <v>228</v>
      </c>
      <c r="M340" s="49" t="s">
        <v>229</v>
      </c>
      <c r="N340" s="49" t="s">
        <v>657</v>
      </c>
      <c r="O340" s="50">
        <v>81010888.3</v>
      </c>
      <c r="P340" s="50">
        <v>560928.65</v>
      </c>
      <c r="Q340" s="50">
        <v>5163881.56</v>
      </c>
      <c r="R340" s="50">
        <v>12799808.77</v>
      </c>
      <c r="S340" s="51" t="s">
        <v>1831</v>
      </c>
      <c r="T340" s="50">
        <v>65327261.02</v>
      </c>
      <c r="U340" s="49" t="s">
        <v>665</v>
      </c>
      <c r="V340" s="47" t="s">
        <v>1534</v>
      </c>
      <c r="W340" s="9">
        <f t="shared" si="10"/>
        <v>1521</v>
      </c>
    </row>
    <row r="341" spans="1:23" s="10" customFormat="1" ht="151.5" customHeight="1">
      <c r="A341" s="8">
        <v>38</v>
      </c>
      <c r="B341" s="52" t="s">
        <v>60</v>
      </c>
      <c r="C341" s="52" t="s">
        <v>99</v>
      </c>
      <c r="D341" s="52" t="s">
        <v>191</v>
      </c>
      <c r="E341" s="45">
        <v>1</v>
      </c>
      <c r="F341" s="46" t="s">
        <v>498</v>
      </c>
      <c r="G341" s="47" t="s">
        <v>60</v>
      </c>
      <c r="H341" s="47" t="s">
        <v>60</v>
      </c>
      <c r="I341" s="48" t="s">
        <v>956</v>
      </c>
      <c r="J341" s="49" t="s">
        <v>957</v>
      </c>
      <c r="K341" s="49" t="s">
        <v>958</v>
      </c>
      <c r="L341" s="49" t="s">
        <v>690</v>
      </c>
      <c r="M341" s="49" t="s">
        <v>389</v>
      </c>
      <c r="N341" s="49" t="s">
        <v>657</v>
      </c>
      <c r="O341" s="50">
        <v>304707672.79</v>
      </c>
      <c r="P341" s="50">
        <v>16499109.95</v>
      </c>
      <c r="Q341" s="50">
        <v>12447649.07</v>
      </c>
      <c r="R341" s="50">
        <v>176987413.73</v>
      </c>
      <c r="S341" s="51" t="s">
        <v>1832</v>
      </c>
      <c r="T341" s="50">
        <v>150254968.22</v>
      </c>
      <c r="U341" s="49" t="s">
        <v>665</v>
      </c>
      <c r="V341" s="47" t="s">
        <v>1535</v>
      </c>
      <c r="W341" s="9">
        <f t="shared" si="10"/>
        <v>1544</v>
      </c>
    </row>
    <row r="342" spans="1:23" s="10" customFormat="1" ht="151.5" customHeight="1">
      <c r="A342" s="8">
        <v>38</v>
      </c>
      <c r="B342" s="52" t="s">
        <v>60</v>
      </c>
      <c r="C342" s="52" t="s">
        <v>99</v>
      </c>
      <c r="D342" s="52" t="s">
        <v>191</v>
      </c>
      <c r="E342" s="45">
        <v>1</v>
      </c>
      <c r="F342" s="46" t="s">
        <v>498</v>
      </c>
      <c r="G342" s="47" t="s">
        <v>60</v>
      </c>
      <c r="H342" s="47" t="s">
        <v>60</v>
      </c>
      <c r="I342" s="48" t="s">
        <v>1045</v>
      </c>
      <c r="J342" s="49" t="s">
        <v>1046</v>
      </c>
      <c r="K342" s="49" t="s">
        <v>958</v>
      </c>
      <c r="L342" s="49" t="s">
        <v>228</v>
      </c>
      <c r="M342" s="49" t="s">
        <v>229</v>
      </c>
      <c r="N342" s="49" t="s">
        <v>657</v>
      </c>
      <c r="O342" s="50">
        <v>31893936.87</v>
      </c>
      <c r="P342" s="50">
        <v>0</v>
      </c>
      <c r="Q342" s="50">
        <v>2205771.62</v>
      </c>
      <c r="R342" s="50">
        <v>649606.08</v>
      </c>
      <c r="S342" s="51" t="s">
        <v>1833</v>
      </c>
      <c r="T342" s="50">
        <v>33221520.44</v>
      </c>
      <c r="U342" s="49" t="s">
        <v>665</v>
      </c>
      <c r="V342" s="47" t="s">
        <v>1536</v>
      </c>
      <c r="W342" s="9">
        <f t="shared" si="10"/>
        <v>1553</v>
      </c>
    </row>
    <row r="343" spans="1:23" s="10" customFormat="1" ht="151.5" customHeight="1">
      <c r="A343" s="8">
        <v>38</v>
      </c>
      <c r="B343" s="52" t="s">
        <v>60</v>
      </c>
      <c r="C343" s="52" t="s">
        <v>99</v>
      </c>
      <c r="D343" s="52" t="s">
        <v>191</v>
      </c>
      <c r="E343" s="45">
        <v>1</v>
      </c>
      <c r="F343" s="46" t="s">
        <v>498</v>
      </c>
      <c r="G343" s="47" t="s">
        <v>60</v>
      </c>
      <c r="H343" s="47" t="s">
        <v>60</v>
      </c>
      <c r="I343" s="48" t="s">
        <v>1178</v>
      </c>
      <c r="J343" s="49" t="s">
        <v>1179</v>
      </c>
      <c r="K343" s="49" t="s">
        <v>958</v>
      </c>
      <c r="L343" s="49" t="s">
        <v>228</v>
      </c>
      <c r="M343" s="49" t="s">
        <v>229</v>
      </c>
      <c r="N343" s="49" t="s">
        <v>657</v>
      </c>
      <c r="O343" s="50">
        <v>45658458.29</v>
      </c>
      <c r="P343" s="50">
        <v>0</v>
      </c>
      <c r="Q343" s="50">
        <v>2936402.51</v>
      </c>
      <c r="R343" s="50">
        <v>5244415.12</v>
      </c>
      <c r="S343" s="51" t="s">
        <v>1834</v>
      </c>
      <c r="T343" s="50">
        <v>30313896.01</v>
      </c>
      <c r="U343" s="49" t="s">
        <v>665</v>
      </c>
      <c r="V343" s="47" t="s">
        <v>1537</v>
      </c>
      <c r="W343" s="9">
        <f t="shared" si="10"/>
        <v>1575</v>
      </c>
    </row>
    <row r="344" spans="1:23" s="10" customFormat="1" ht="151.5" customHeight="1">
      <c r="A344" s="8">
        <v>38</v>
      </c>
      <c r="B344" s="52" t="s">
        <v>60</v>
      </c>
      <c r="C344" s="52" t="s">
        <v>99</v>
      </c>
      <c r="D344" s="52" t="s">
        <v>191</v>
      </c>
      <c r="E344" s="45">
        <v>1</v>
      </c>
      <c r="F344" s="46" t="s">
        <v>498</v>
      </c>
      <c r="G344" s="47" t="s">
        <v>60</v>
      </c>
      <c r="H344" s="47" t="s">
        <v>60</v>
      </c>
      <c r="I344" s="48" t="s">
        <v>1180</v>
      </c>
      <c r="J344" s="49" t="s">
        <v>1181</v>
      </c>
      <c r="K344" s="49" t="s">
        <v>1182</v>
      </c>
      <c r="L344" s="49" t="s">
        <v>228</v>
      </c>
      <c r="M344" s="49" t="s">
        <v>380</v>
      </c>
      <c r="N344" s="49" t="s">
        <v>657</v>
      </c>
      <c r="O344" s="50">
        <v>71577180.24</v>
      </c>
      <c r="P344" s="50">
        <v>23694242.24</v>
      </c>
      <c r="Q344" s="50">
        <v>4109381.72</v>
      </c>
      <c r="R344" s="50">
        <v>35743612.44</v>
      </c>
      <c r="S344" s="51" t="s">
        <v>1835</v>
      </c>
      <c r="T344" s="50">
        <v>20518191.76</v>
      </c>
      <c r="U344" s="49" t="s">
        <v>665</v>
      </c>
      <c r="V344" s="47" t="s">
        <v>1538</v>
      </c>
      <c r="W344" s="9">
        <f t="shared" si="10"/>
        <v>1576</v>
      </c>
    </row>
    <row r="345" spans="1:23" s="10" customFormat="1" ht="151.5" customHeight="1">
      <c r="A345" s="8">
        <v>38</v>
      </c>
      <c r="B345" s="52" t="s">
        <v>60</v>
      </c>
      <c r="C345" s="52" t="s">
        <v>99</v>
      </c>
      <c r="D345" s="52" t="s">
        <v>191</v>
      </c>
      <c r="E345" s="45">
        <v>1</v>
      </c>
      <c r="F345" s="46" t="s">
        <v>498</v>
      </c>
      <c r="G345" s="47" t="s">
        <v>60</v>
      </c>
      <c r="H345" s="47" t="s">
        <v>60</v>
      </c>
      <c r="I345" s="48" t="s">
        <v>1183</v>
      </c>
      <c r="J345" s="49" t="s">
        <v>1184</v>
      </c>
      <c r="K345" s="49" t="s">
        <v>1185</v>
      </c>
      <c r="L345" s="49" t="s">
        <v>228</v>
      </c>
      <c r="M345" s="49" t="s">
        <v>229</v>
      </c>
      <c r="N345" s="49" t="s">
        <v>657</v>
      </c>
      <c r="O345" s="50">
        <v>61415731.02</v>
      </c>
      <c r="P345" s="50">
        <v>5394675.88</v>
      </c>
      <c r="Q345" s="50">
        <v>3322523.34</v>
      </c>
      <c r="R345" s="50">
        <v>27009121.86</v>
      </c>
      <c r="S345" s="51" t="s">
        <v>1836</v>
      </c>
      <c r="T345" s="50">
        <v>26039290.84</v>
      </c>
      <c r="U345" s="49" t="s">
        <v>665</v>
      </c>
      <c r="V345" s="47" t="s">
        <v>1539</v>
      </c>
      <c r="W345" s="9">
        <f t="shared" si="10"/>
        <v>1577</v>
      </c>
    </row>
    <row r="346" spans="1:23" s="10" customFormat="1" ht="151.5" customHeight="1">
      <c r="A346" s="8">
        <v>38</v>
      </c>
      <c r="B346" s="52" t="s">
        <v>60</v>
      </c>
      <c r="C346" s="52" t="s">
        <v>99</v>
      </c>
      <c r="D346" s="52" t="s">
        <v>191</v>
      </c>
      <c r="E346" s="45">
        <v>1</v>
      </c>
      <c r="F346" s="46" t="s">
        <v>498</v>
      </c>
      <c r="G346" s="47" t="s">
        <v>60</v>
      </c>
      <c r="H346" s="47" t="s">
        <v>60</v>
      </c>
      <c r="I346" s="48" t="s">
        <v>1338</v>
      </c>
      <c r="J346" s="49" t="s">
        <v>1339</v>
      </c>
      <c r="K346" s="49" t="s">
        <v>1340</v>
      </c>
      <c r="L346" s="49" t="s">
        <v>228</v>
      </c>
      <c r="M346" s="49" t="s">
        <v>229</v>
      </c>
      <c r="N346" s="49" t="s">
        <v>657</v>
      </c>
      <c r="O346" s="50">
        <v>29357048.74</v>
      </c>
      <c r="P346" s="50">
        <v>10000000</v>
      </c>
      <c r="Q346" s="50">
        <v>1863285.54</v>
      </c>
      <c r="R346" s="50">
        <v>5600184.12</v>
      </c>
      <c r="S346" s="51" t="s">
        <v>1837</v>
      </c>
      <c r="T346" s="50">
        <v>35091787.27</v>
      </c>
      <c r="U346" s="49" t="s">
        <v>665</v>
      </c>
      <c r="V346" s="47" t="s">
        <v>1540</v>
      </c>
      <c r="W346" s="9">
        <f t="shared" si="10"/>
        <v>1593</v>
      </c>
    </row>
    <row r="347" spans="1:23" s="10" customFormat="1" ht="151.5" customHeight="1">
      <c r="A347" s="8">
        <v>38</v>
      </c>
      <c r="B347" s="52" t="s">
        <v>60</v>
      </c>
      <c r="C347" s="52" t="s">
        <v>99</v>
      </c>
      <c r="D347" s="52" t="s">
        <v>191</v>
      </c>
      <c r="E347" s="45">
        <v>1</v>
      </c>
      <c r="F347" s="46" t="s">
        <v>498</v>
      </c>
      <c r="G347" s="47" t="s">
        <v>60</v>
      </c>
      <c r="H347" s="47" t="s">
        <v>60</v>
      </c>
      <c r="I347" s="48" t="s">
        <v>1541</v>
      </c>
      <c r="J347" s="49" t="s">
        <v>1542</v>
      </c>
      <c r="K347" s="49" t="s">
        <v>1543</v>
      </c>
      <c r="L347" s="49" t="s">
        <v>690</v>
      </c>
      <c r="M347" s="49" t="s">
        <v>412</v>
      </c>
      <c r="N347" s="49" t="s">
        <v>657</v>
      </c>
      <c r="O347" s="50">
        <v>0</v>
      </c>
      <c r="P347" s="50">
        <v>8000001</v>
      </c>
      <c r="Q347" s="50">
        <v>0</v>
      </c>
      <c r="R347" s="50">
        <v>0</v>
      </c>
      <c r="S347" s="51" t="s">
        <v>1838</v>
      </c>
      <c r="T347" s="50">
        <v>8000001</v>
      </c>
      <c r="U347" s="49" t="s">
        <v>665</v>
      </c>
      <c r="V347" s="47" t="s">
        <v>1544</v>
      </c>
      <c r="W347" s="9">
        <f t="shared" si="10"/>
        <v>1598</v>
      </c>
    </row>
    <row r="348" spans="1:23" s="10" customFormat="1" ht="151.5" customHeight="1">
      <c r="A348" s="8">
        <v>38</v>
      </c>
      <c r="B348" s="52" t="s">
        <v>60</v>
      </c>
      <c r="C348" s="52" t="s">
        <v>99</v>
      </c>
      <c r="D348" s="52" t="s">
        <v>191</v>
      </c>
      <c r="E348" s="45">
        <v>1</v>
      </c>
      <c r="F348" s="46" t="s">
        <v>267</v>
      </c>
      <c r="G348" s="47" t="s">
        <v>268</v>
      </c>
      <c r="H348" s="47" t="s">
        <v>268</v>
      </c>
      <c r="I348" s="48" t="s">
        <v>31</v>
      </c>
      <c r="J348" s="49" t="s">
        <v>32</v>
      </c>
      <c r="K348" s="49" t="s">
        <v>33</v>
      </c>
      <c r="L348" s="49" t="s">
        <v>690</v>
      </c>
      <c r="M348" s="49" t="s">
        <v>389</v>
      </c>
      <c r="N348" s="49" t="s">
        <v>657</v>
      </c>
      <c r="O348" s="50">
        <v>2387520</v>
      </c>
      <c r="P348" s="50">
        <v>0</v>
      </c>
      <c r="Q348" s="50">
        <v>158291.41</v>
      </c>
      <c r="R348" s="50">
        <v>193106.14</v>
      </c>
      <c r="S348" s="51" t="s">
        <v>1841</v>
      </c>
      <c r="T348" s="50">
        <v>2352705.27</v>
      </c>
      <c r="U348" s="49" t="s">
        <v>231</v>
      </c>
      <c r="V348" s="47" t="s">
        <v>1245</v>
      </c>
      <c r="W348" s="9">
        <f t="shared" si="10"/>
        <v>1110</v>
      </c>
    </row>
    <row r="349" spans="1:23" s="10" customFormat="1" ht="151.5" customHeight="1">
      <c r="A349" s="8">
        <v>38</v>
      </c>
      <c r="B349" s="52" t="s">
        <v>60</v>
      </c>
      <c r="C349" s="52" t="s">
        <v>99</v>
      </c>
      <c r="D349" s="52" t="s">
        <v>191</v>
      </c>
      <c r="E349" s="45">
        <v>1</v>
      </c>
      <c r="F349" s="46" t="s">
        <v>267</v>
      </c>
      <c r="G349" s="47" t="s">
        <v>268</v>
      </c>
      <c r="H349" s="47" t="s">
        <v>268</v>
      </c>
      <c r="I349" s="48" t="s">
        <v>762</v>
      </c>
      <c r="J349" s="49" t="s">
        <v>174</v>
      </c>
      <c r="K349" s="49" t="s">
        <v>175</v>
      </c>
      <c r="L349" s="49" t="s">
        <v>690</v>
      </c>
      <c r="M349" s="49" t="s">
        <v>789</v>
      </c>
      <c r="N349" s="49" t="s">
        <v>777</v>
      </c>
      <c r="O349" s="50">
        <v>387216.83</v>
      </c>
      <c r="P349" s="50">
        <v>0</v>
      </c>
      <c r="Q349" s="50">
        <v>23860.39</v>
      </c>
      <c r="R349" s="50">
        <v>32684.52</v>
      </c>
      <c r="S349" s="51" t="s">
        <v>1840</v>
      </c>
      <c r="T349" s="50">
        <v>378392.7</v>
      </c>
      <c r="U349" s="49" t="s">
        <v>231</v>
      </c>
      <c r="V349" s="47" t="s">
        <v>1255</v>
      </c>
      <c r="W349" s="9">
        <f t="shared" si="10"/>
        <v>1468</v>
      </c>
    </row>
    <row r="350" spans="1:23" s="10" customFormat="1" ht="262.5" customHeight="1">
      <c r="A350" s="8">
        <v>38</v>
      </c>
      <c r="B350" s="52" t="s">
        <v>60</v>
      </c>
      <c r="C350" s="52" t="s">
        <v>99</v>
      </c>
      <c r="D350" s="52" t="s">
        <v>191</v>
      </c>
      <c r="E350" s="45">
        <v>1</v>
      </c>
      <c r="F350" s="46" t="s">
        <v>948</v>
      </c>
      <c r="G350" s="47" t="s">
        <v>949</v>
      </c>
      <c r="H350" s="47" t="s">
        <v>949</v>
      </c>
      <c r="I350" s="48" t="s">
        <v>950</v>
      </c>
      <c r="J350" s="49" t="s">
        <v>951</v>
      </c>
      <c r="K350" s="49" t="s">
        <v>952</v>
      </c>
      <c r="L350" s="49" t="s">
        <v>690</v>
      </c>
      <c r="M350" s="49" t="s">
        <v>953</v>
      </c>
      <c r="N350" s="49" t="s">
        <v>657</v>
      </c>
      <c r="O350" s="50">
        <v>3516857.87</v>
      </c>
      <c r="P350" s="50">
        <v>0</v>
      </c>
      <c r="Q350" s="50">
        <v>11170419.78</v>
      </c>
      <c r="R350" s="50">
        <v>12051004.2</v>
      </c>
      <c r="S350" s="51" t="s">
        <v>1842</v>
      </c>
      <c r="T350" s="50">
        <v>2636273.45</v>
      </c>
      <c r="U350" s="49" t="s">
        <v>665</v>
      </c>
      <c r="V350" s="47" t="s">
        <v>1546</v>
      </c>
      <c r="W350" s="9">
        <f t="shared" si="10"/>
        <v>1543</v>
      </c>
    </row>
    <row r="351" spans="1:23" s="10" customFormat="1" ht="151.5" customHeight="1">
      <c r="A351" s="8">
        <v>38</v>
      </c>
      <c r="B351" s="52" t="s">
        <v>60</v>
      </c>
      <c r="C351" s="52" t="s">
        <v>99</v>
      </c>
      <c r="D351" s="52" t="s">
        <v>191</v>
      </c>
      <c r="E351" s="45">
        <v>1</v>
      </c>
      <c r="F351" s="46" t="s">
        <v>34</v>
      </c>
      <c r="G351" s="47" t="s">
        <v>102</v>
      </c>
      <c r="H351" s="47" t="s">
        <v>102</v>
      </c>
      <c r="I351" s="48" t="s">
        <v>103</v>
      </c>
      <c r="J351" s="49" t="s">
        <v>104</v>
      </c>
      <c r="K351" s="49" t="s">
        <v>262</v>
      </c>
      <c r="L351" s="49" t="s">
        <v>690</v>
      </c>
      <c r="M351" s="49" t="s">
        <v>628</v>
      </c>
      <c r="N351" s="49" t="s">
        <v>657</v>
      </c>
      <c r="O351" s="50">
        <v>49794511</v>
      </c>
      <c r="P351" s="50">
        <v>19802155</v>
      </c>
      <c r="Q351" s="50">
        <v>1245526</v>
      </c>
      <c r="R351" s="50">
        <v>16819263</v>
      </c>
      <c r="S351" s="51" t="s">
        <v>1956</v>
      </c>
      <c r="T351" s="50">
        <v>54022929</v>
      </c>
      <c r="U351" s="49" t="s">
        <v>231</v>
      </c>
      <c r="V351" s="47" t="s">
        <v>1007</v>
      </c>
      <c r="W351" s="9">
        <f t="shared" si="10"/>
        <v>1106</v>
      </c>
    </row>
    <row r="352" spans="1:23" s="10" customFormat="1" ht="199.5" customHeight="1">
      <c r="A352" s="8">
        <v>38</v>
      </c>
      <c r="B352" s="52" t="s">
        <v>60</v>
      </c>
      <c r="C352" s="52" t="s">
        <v>99</v>
      </c>
      <c r="D352" s="52" t="s">
        <v>191</v>
      </c>
      <c r="E352" s="45">
        <v>1</v>
      </c>
      <c r="F352" s="46" t="s">
        <v>1147</v>
      </c>
      <c r="G352" s="47" t="s">
        <v>1148</v>
      </c>
      <c r="H352" s="47" t="s">
        <v>1148</v>
      </c>
      <c r="I352" s="48" t="s">
        <v>1149</v>
      </c>
      <c r="J352" s="49" t="s">
        <v>1150</v>
      </c>
      <c r="K352" s="49" t="s">
        <v>1151</v>
      </c>
      <c r="L352" s="49" t="s">
        <v>520</v>
      </c>
      <c r="M352" s="49" t="s">
        <v>593</v>
      </c>
      <c r="N352" s="49" t="s">
        <v>230</v>
      </c>
      <c r="O352" s="50">
        <v>14464666.6</v>
      </c>
      <c r="P352" s="50">
        <v>6505633.35</v>
      </c>
      <c r="Q352" s="50">
        <v>723782.86</v>
      </c>
      <c r="R352" s="50">
        <v>6773702.61</v>
      </c>
      <c r="S352" s="51" t="s">
        <v>1843</v>
      </c>
      <c r="T352" s="50">
        <v>14920380.2</v>
      </c>
      <c r="U352" s="49" t="s">
        <v>665</v>
      </c>
      <c r="V352" s="47" t="s">
        <v>1232</v>
      </c>
      <c r="W352" s="9">
        <f t="shared" si="10"/>
        <v>1570</v>
      </c>
    </row>
    <row r="353" spans="1:23" s="10" customFormat="1" ht="151.5" customHeight="1">
      <c r="A353" s="8">
        <v>38</v>
      </c>
      <c r="B353" s="52" t="s">
        <v>60</v>
      </c>
      <c r="C353" s="52" t="s">
        <v>99</v>
      </c>
      <c r="D353" s="52" t="s">
        <v>191</v>
      </c>
      <c r="E353" s="45">
        <v>1</v>
      </c>
      <c r="F353" s="46" t="s">
        <v>718</v>
      </c>
      <c r="G353" s="47" t="s">
        <v>719</v>
      </c>
      <c r="H353" s="47" t="s">
        <v>719</v>
      </c>
      <c r="I353" s="48" t="s">
        <v>720</v>
      </c>
      <c r="J353" s="49" t="s">
        <v>721</v>
      </c>
      <c r="K353" s="49" t="s">
        <v>439</v>
      </c>
      <c r="L353" s="49" t="s">
        <v>690</v>
      </c>
      <c r="M353" s="49" t="s">
        <v>389</v>
      </c>
      <c r="N353" s="49" t="s">
        <v>657</v>
      </c>
      <c r="O353" s="50">
        <v>13628924.66</v>
      </c>
      <c r="P353" s="50">
        <v>0</v>
      </c>
      <c r="Q353" s="50">
        <v>724136.51</v>
      </c>
      <c r="R353" s="50">
        <v>160266.36</v>
      </c>
      <c r="S353" s="51" t="s">
        <v>1844</v>
      </c>
      <c r="T353" s="50">
        <v>14192794.81</v>
      </c>
      <c r="U353" s="49" t="s">
        <v>665</v>
      </c>
      <c r="V353" s="47" t="s">
        <v>1008</v>
      </c>
      <c r="W353" s="9">
        <f t="shared" si="10"/>
        <v>1108</v>
      </c>
    </row>
    <row r="354" spans="1:23" s="10" customFormat="1" ht="151.5" customHeight="1">
      <c r="A354" s="8">
        <v>38</v>
      </c>
      <c r="B354" s="52" t="s">
        <v>60</v>
      </c>
      <c r="C354" s="52" t="s">
        <v>99</v>
      </c>
      <c r="D354" s="52" t="s">
        <v>191</v>
      </c>
      <c r="E354" s="45">
        <v>1</v>
      </c>
      <c r="F354" s="46" t="s">
        <v>440</v>
      </c>
      <c r="G354" s="47" t="s">
        <v>441</v>
      </c>
      <c r="H354" s="47" t="s">
        <v>441</v>
      </c>
      <c r="I354" s="48" t="s">
        <v>442</v>
      </c>
      <c r="J354" s="49" t="s">
        <v>443</v>
      </c>
      <c r="K354" s="49" t="s">
        <v>444</v>
      </c>
      <c r="L354" s="49" t="s">
        <v>690</v>
      </c>
      <c r="M354" s="49" t="s">
        <v>389</v>
      </c>
      <c r="N354" s="49" t="s">
        <v>777</v>
      </c>
      <c r="O354" s="50">
        <v>876.1</v>
      </c>
      <c r="P354" s="50">
        <v>1143283.04</v>
      </c>
      <c r="Q354" s="50">
        <v>48241.92</v>
      </c>
      <c r="R354" s="50">
        <v>1179713.9</v>
      </c>
      <c r="S354" s="51" t="s">
        <v>1943</v>
      </c>
      <c r="T354" s="50">
        <v>12687.16</v>
      </c>
      <c r="U354" s="49" t="s">
        <v>665</v>
      </c>
      <c r="V354" s="47" t="s">
        <v>1047</v>
      </c>
      <c r="W354" s="9">
        <f t="shared" si="10"/>
        <v>1238</v>
      </c>
    </row>
    <row r="355" spans="1:23" s="10" customFormat="1" ht="195" customHeight="1">
      <c r="A355" s="8">
        <v>38</v>
      </c>
      <c r="B355" s="52" t="s">
        <v>60</v>
      </c>
      <c r="C355" s="52" t="s">
        <v>99</v>
      </c>
      <c r="D355" s="52" t="s">
        <v>191</v>
      </c>
      <c r="E355" s="45">
        <v>1</v>
      </c>
      <c r="F355" s="46" t="s">
        <v>440</v>
      </c>
      <c r="G355" s="47" t="s">
        <v>441</v>
      </c>
      <c r="H355" s="47" t="s">
        <v>441</v>
      </c>
      <c r="I355" s="48" t="s">
        <v>1213</v>
      </c>
      <c r="J355" s="49" t="s">
        <v>1214</v>
      </c>
      <c r="K355" s="49" t="s">
        <v>1215</v>
      </c>
      <c r="L355" s="49" t="s">
        <v>690</v>
      </c>
      <c r="M355" s="49" t="s">
        <v>389</v>
      </c>
      <c r="N355" s="49" t="s">
        <v>230</v>
      </c>
      <c r="O355" s="50">
        <v>6174571.82</v>
      </c>
      <c r="P355" s="50">
        <v>0</v>
      </c>
      <c r="Q355" s="50">
        <v>279780.86</v>
      </c>
      <c r="R355" s="50">
        <v>862441.72</v>
      </c>
      <c r="S355" s="51" t="s">
        <v>1845</v>
      </c>
      <c r="T355" s="50">
        <v>5591910.96</v>
      </c>
      <c r="U355" s="49" t="s">
        <v>665</v>
      </c>
      <c r="V355" s="47" t="s">
        <v>1216</v>
      </c>
      <c r="W355" s="9">
        <f t="shared" si="10"/>
        <v>1583</v>
      </c>
    </row>
    <row r="356" spans="1:23" s="10" customFormat="1" ht="151.5" customHeight="1">
      <c r="A356" s="8">
        <v>38</v>
      </c>
      <c r="B356" s="52" t="s">
        <v>60</v>
      </c>
      <c r="C356" s="52" t="s">
        <v>99</v>
      </c>
      <c r="D356" s="52" t="s">
        <v>191</v>
      </c>
      <c r="E356" s="45">
        <v>1</v>
      </c>
      <c r="F356" s="46" t="s">
        <v>445</v>
      </c>
      <c r="G356" s="47" t="s">
        <v>446</v>
      </c>
      <c r="H356" s="47" t="s">
        <v>446</v>
      </c>
      <c r="I356" s="48" t="s">
        <v>447</v>
      </c>
      <c r="J356" s="49" t="s">
        <v>538</v>
      </c>
      <c r="K356" s="49" t="s">
        <v>889</v>
      </c>
      <c r="L356" s="49" t="s">
        <v>690</v>
      </c>
      <c r="M356" s="49" t="s">
        <v>627</v>
      </c>
      <c r="N356" s="49" t="s">
        <v>657</v>
      </c>
      <c r="O356" s="50">
        <v>73088111.98</v>
      </c>
      <c r="P356" s="50">
        <v>5304567.97</v>
      </c>
      <c r="Q356" s="50">
        <v>786685.89</v>
      </c>
      <c r="R356" s="50">
        <v>14403322.57</v>
      </c>
      <c r="S356" s="51" t="s">
        <v>1846</v>
      </c>
      <c r="T356" s="50">
        <v>64776043.27</v>
      </c>
      <c r="U356" s="49" t="s">
        <v>665</v>
      </c>
      <c r="V356" s="47" t="s">
        <v>1547</v>
      </c>
      <c r="W356" s="9">
        <f t="shared" si="10"/>
        <v>1405</v>
      </c>
    </row>
    <row r="357" spans="1:23" s="10" customFormat="1" ht="151.5" customHeight="1">
      <c r="A357" s="8">
        <v>38</v>
      </c>
      <c r="B357" s="52" t="s">
        <v>60</v>
      </c>
      <c r="C357" s="52" t="s">
        <v>99</v>
      </c>
      <c r="D357" s="52" t="s">
        <v>191</v>
      </c>
      <c r="E357" s="45">
        <v>1</v>
      </c>
      <c r="F357" s="46" t="s">
        <v>245</v>
      </c>
      <c r="G357" s="47" t="s">
        <v>827</v>
      </c>
      <c r="H357" s="47" t="s">
        <v>827</v>
      </c>
      <c r="I357" s="48" t="s">
        <v>710</v>
      </c>
      <c r="J357" s="49" t="s">
        <v>711</v>
      </c>
      <c r="K357" s="49" t="s">
        <v>890</v>
      </c>
      <c r="L357" s="49" t="s">
        <v>690</v>
      </c>
      <c r="M357" s="49" t="s">
        <v>389</v>
      </c>
      <c r="N357" s="49" t="s">
        <v>657</v>
      </c>
      <c r="O357" s="50">
        <v>6177740.77</v>
      </c>
      <c r="P357" s="50">
        <v>0</v>
      </c>
      <c r="Q357" s="50">
        <v>328152.48</v>
      </c>
      <c r="R357" s="50">
        <v>23200</v>
      </c>
      <c r="S357" s="51" t="s">
        <v>1847</v>
      </c>
      <c r="T357" s="50">
        <v>6482693.25</v>
      </c>
      <c r="U357" s="49" t="s">
        <v>665</v>
      </c>
      <c r="V357" s="47" t="s">
        <v>1368</v>
      </c>
      <c r="W357" s="9">
        <f t="shared" si="10"/>
        <v>1107</v>
      </c>
    </row>
    <row r="358" spans="1:23" s="10" customFormat="1" ht="151.5" customHeight="1">
      <c r="A358" s="8">
        <v>38</v>
      </c>
      <c r="B358" s="52" t="s">
        <v>60</v>
      </c>
      <c r="C358" s="52" t="s">
        <v>99</v>
      </c>
      <c r="D358" s="52" t="s">
        <v>191</v>
      </c>
      <c r="E358" s="45">
        <v>1</v>
      </c>
      <c r="F358" s="46" t="s">
        <v>712</v>
      </c>
      <c r="G358" s="47" t="s">
        <v>1134</v>
      </c>
      <c r="H358" s="47" t="s">
        <v>713</v>
      </c>
      <c r="I358" s="48" t="s">
        <v>714</v>
      </c>
      <c r="J358" s="49" t="s">
        <v>715</v>
      </c>
      <c r="K358" s="49" t="s">
        <v>507</v>
      </c>
      <c r="L358" s="49" t="s">
        <v>520</v>
      </c>
      <c r="M358" s="49" t="s">
        <v>1116</v>
      </c>
      <c r="N358" s="49" t="s">
        <v>657</v>
      </c>
      <c r="O358" s="50">
        <v>100834.47</v>
      </c>
      <c r="P358" s="50">
        <v>0</v>
      </c>
      <c r="Q358" s="50">
        <v>5068.61</v>
      </c>
      <c r="R358" s="50">
        <v>46498.49</v>
      </c>
      <c r="S358" s="51" t="s">
        <v>1848</v>
      </c>
      <c r="T358" s="50">
        <v>59404.59</v>
      </c>
      <c r="U358" s="49" t="s">
        <v>665</v>
      </c>
      <c r="V358" s="47" t="s">
        <v>1548</v>
      </c>
      <c r="W358" s="9">
        <f t="shared" si="10"/>
        <v>1098</v>
      </c>
    </row>
    <row r="359" spans="1:23" s="10" customFormat="1" ht="249.75" customHeight="1">
      <c r="A359" s="8">
        <v>38</v>
      </c>
      <c r="B359" s="52" t="s">
        <v>60</v>
      </c>
      <c r="C359" s="52" t="s">
        <v>99</v>
      </c>
      <c r="D359" s="52" t="s">
        <v>191</v>
      </c>
      <c r="E359" s="45">
        <v>1</v>
      </c>
      <c r="F359" s="46" t="s">
        <v>927</v>
      </c>
      <c r="G359" s="47" t="s">
        <v>928</v>
      </c>
      <c r="H359" s="47" t="s">
        <v>928</v>
      </c>
      <c r="I359" s="48" t="s">
        <v>929</v>
      </c>
      <c r="J359" s="49" t="s">
        <v>930</v>
      </c>
      <c r="K359" s="49" t="s">
        <v>931</v>
      </c>
      <c r="L359" s="49" t="s">
        <v>690</v>
      </c>
      <c r="M359" s="49" t="s">
        <v>389</v>
      </c>
      <c r="N359" s="49" t="s">
        <v>230</v>
      </c>
      <c r="O359" s="50">
        <v>642895.73</v>
      </c>
      <c r="P359" s="50">
        <v>43760609.45</v>
      </c>
      <c r="Q359" s="50">
        <v>68559.3</v>
      </c>
      <c r="R359" s="50">
        <v>44307068.84</v>
      </c>
      <c r="S359" s="51" t="s">
        <v>1849</v>
      </c>
      <c r="T359" s="50">
        <v>164995.64</v>
      </c>
      <c r="U359" s="49" t="s">
        <v>665</v>
      </c>
      <c r="V359" s="47" t="s">
        <v>1009</v>
      </c>
      <c r="W359" s="9">
        <f t="shared" si="10"/>
        <v>1534</v>
      </c>
    </row>
    <row r="360" spans="1:23" s="10" customFormat="1" ht="188.25" customHeight="1">
      <c r="A360" s="8">
        <v>38</v>
      </c>
      <c r="B360" s="52" t="s">
        <v>60</v>
      </c>
      <c r="C360" s="52" t="s">
        <v>99</v>
      </c>
      <c r="D360" s="52" t="s">
        <v>191</v>
      </c>
      <c r="E360" s="45">
        <v>1</v>
      </c>
      <c r="F360" s="46" t="s">
        <v>106</v>
      </c>
      <c r="G360" s="47" t="s">
        <v>668</v>
      </c>
      <c r="H360" s="47" t="s">
        <v>668</v>
      </c>
      <c r="I360" s="48" t="s">
        <v>759</v>
      </c>
      <c r="J360" s="49" t="s">
        <v>971</v>
      </c>
      <c r="K360" s="49" t="s">
        <v>891</v>
      </c>
      <c r="L360" s="49" t="s">
        <v>690</v>
      </c>
      <c r="M360" s="49" t="s">
        <v>629</v>
      </c>
      <c r="N360" s="49" t="s">
        <v>657</v>
      </c>
      <c r="O360" s="50">
        <v>131146016.32</v>
      </c>
      <c r="P360" s="50">
        <v>32616557.83</v>
      </c>
      <c r="Q360" s="50">
        <v>8257282.7</v>
      </c>
      <c r="R360" s="50">
        <v>37707691.55</v>
      </c>
      <c r="S360" s="51" t="s">
        <v>1850</v>
      </c>
      <c r="T360" s="50">
        <v>134312165.3</v>
      </c>
      <c r="U360" s="49" t="s">
        <v>665</v>
      </c>
      <c r="V360" s="47" t="s">
        <v>1549</v>
      </c>
      <c r="W360" s="9">
        <f t="shared" si="10"/>
        <v>1109</v>
      </c>
    </row>
    <row r="361" spans="1:23" s="10" customFormat="1" ht="225" customHeight="1">
      <c r="A361" s="8">
        <v>38</v>
      </c>
      <c r="B361" s="52" t="s">
        <v>60</v>
      </c>
      <c r="C361" s="52" t="s">
        <v>99</v>
      </c>
      <c r="D361" s="52" t="s">
        <v>191</v>
      </c>
      <c r="E361" s="45">
        <v>1</v>
      </c>
      <c r="F361" s="46" t="s">
        <v>760</v>
      </c>
      <c r="G361" s="47" t="s">
        <v>892</v>
      </c>
      <c r="H361" s="47" t="s">
        <v>892</v>
      </c>
      <c r="I361" s="48" t="s">
        <v>544</v>
      </c>
      <c r="J361" s="49" t="s">
        <v>545</v>
      </c>
      <c r="K361" s="49" t="s">
        <v>546</v>
      </c>
      <c r="L361" s="49" t="s">
        <v>690</v>
      </c>
      <c r="M361" s="49" t="s">
        <v>389</v>
      </c>
      <c r="N361" s="49" t="s">
        <v>230</v>
      </c>
      <c r="O361" s="50">
        <v>118468287.98</v>
      </c>
      <c r="P361" s="50">
        <v>1787646.56</v>
      </c>
      <c r="Q361" s="50">
        <v>5307332.36</v>
      </c>
      <c r="R361" s="50">
        <v>16078927.81</v>
      </c>
      <c r="S361" s="51" t="s">
        <v>1851</v>
      </c>
      <c r="T361" s="50">
        <v>109484339.09</v>
      </c>
      <c r="U361" s="49" t="s">
        <v>665</v>
      </c>
      <c r="V361" s="47" t="s">
        <v>1550</v>
      </c>
      <c r="W361" s="9">
        <f t="shared" si="10"/>
        <v>1128</v>
      </c>
    </row>
    <row r="362" spans="1:23" s="10" customFormat="1" ht="151.5" customHeight="1">
      <c r="A362" s="8">
        <v>38</v>
      </c>
      <c r="B362" s="52" t="s">
        <v>60</v>
      </c>
      <c r="C362" s="52" t="s">
        <v>99</v>
      </c>
      <c r="D362" s="52" t="s">
        <v>191</v>
      </c>
      <c r="E362" s="45">
        <v>1</v>
      </c>
      <c r="F362" s="46" t="s">
        <v>547</v>
      </c>
      <c r="G362" s="47" t="s">
        <v>548</v>
      </c>
      <c r="H362" s="47" t="s">
        <v>548</v>
      </c>
      <c r="I362" s="48" t="s">
        <v>551</v>
      </c>
      <c r="J362" s="49" t="s">
        <v>552</v>
      </c>
      <c r="K362" s="49" t="s">
        <v>553</v>
      </c>
      <c r="L362" s="49" t="s">
        <v>690</v>
      </c>
      <c r="M362" s="49" t="s">
        <v>629</v>
      </c>
      <c r="N362" s="49" t="s">
        <v>777</v>
      </c>
      <c r="O362" s="50">
        <v>44301206.38</v>
      </c>
      <c r="P362" s="50">
        <v>35299024.14</v>
      </c>
      <c r="Q362" s="50">
        <v>3310276.03</v>
      </c>
      <c r="R362" s="50">
        <v>33834128.9</v>
      </c>
      <c r="S362" s="51" t="s">
        <v>1852</v>
      </c>
      <c r="T362" s="50">
        <v>49076377.65</v>
      </c>
      <c r="U362" s="49" t="s">
        <v>665</v>
      </c>
      <c r="V362" s="47" t="s">
        <v>1011</v>
      </c>
      <c r="W362" s="9">
        <f t="shared" si="10"/>
        <v>128</v>
      </c>
    </row>
    <row r="363" spans="1:23" s="10" customFormat="1" ht="151.5" customHeight="1">
      <c r="A363" s="8">
        <v>38</v>
      </c>
      <c r="B363" s="52" t="s">
        <v>60</v>
      </c>
      <c r="C363" s="52" t="s">
        <v>99</v>
      </c>
      <c r="D363" s="52" t="s">
        <v>191</v>
      </c>
      <c r="E363" s="45">
        <v>1</v>
      </c>
      <c r="F363" s="46" t="s">
        <v>547</v>
      </c>
      <c r="G363" s="47" t="s">
        <v>548</v>
      </c>
      <c r="H363" s="47" t="s">
        <v>548</v>
      </c>
      <c r="I363" s="48" t="s">
        <v>549</v>
      </c>
      <c r="J363" s="49" t="s">
        <v>550</v>
      </c>
      <c r="K363" s="49" t="s">
        <v>497</v>
      </c>
      <c r="L363" s="49" t="s">
        <v>690</v>
      </c>
      <c r="M363" s="49" t="s">
        <v>629</v>
      </c>
      <c r="N363" s="49" t="s">
        <v>657</v>
      </c>
      <c r="O363" s="50">
        <v>5428020.33</v>
      </c>
      <c r="P363" s="50">
        <v>2000000</v>
      </c>
      <c r="Q363" s="50">
        <v>42988.61</v>
      </c>
      <c r="R363" s="50">
        <v>5469817.36</v>
      </c>
      <c r="S363" s="51" t="s">
        <v>1853</v>
      </c>
      <c r="T363" s="50">
        <v>2001191.58</v>
      </c>
      <c r="U363" s="49" t="s">
        <v>665</v>
      </c>
      <c r="V363" s="47" t="s">
        <v>1010</v>
      </c>
      <c r="W363" s="9">
        <f t="shared" si="10"/>
        <v>1164</v>
      </c>
    </row>
    <row r="364" spans="1:23" s="23" customFormat="1" ht="13.5" outlineLevel="2">
      <c r="A364" s="21"/>
      <c r="B364" s="59" t="s">
        <v>273</v>
      </c>
      <c r="C364" s="60"/>
      <c r="D364" s="60"/>
      <c r="E364" s="40">
        <f>SUBTOTAL(9,E365:E400)</f>
        <v>36</v>
      </c>
      <c r="F364" s="41"/>
      <c r="G364" s="41"/>
      <c r="H364" s="41"/>
      <c r="I364" s="42"/>
      <c r="J364" s="41"/>
      <c r="K364" s="41"/>
      <c r="L364" s="41"/>
      <c r="M364" s="41"/>
      <c r="N364" s="41"/>
      <c r="O364" s="43"/>
      <c r="P364" s="43"/>
      <c r="Q364" s="43"/>
      <c r="R364" s="43"/>
      <c r="S364" s="41"/>
      <c r="T364" s="43"/>
      <c r="U364" s="41"/>
      <c r="V364" s="44"/>
      <c r="W364" s="22"/>
    </row>
    <row r="365" spans="1:23" s="10" customFormat="1" ht="151.5" customHeight="1">
      <c r="A365" s="8">
        <v>38</v>
      </c>
      <c r="B365" s="52" t="s">
        <v>60</v>
      </c>
      <c r="C365" s="52" t="s">
        <v>99</v>
      </c>
      <c r="D365" s="52" t="s">
        <v>518</v>
      </c>
      <c r="E365" s="45">
        <v>1</v>
      </c>
      <c r="F365" s="46" t="s">
        <v>498</v>
      </c>
      <c r="G365" s="47" t="s">
        <v>60</v>
      </c>
      <c r="H365" s="47" t="s">
        <v>556</v>
      </c>
      <c r="I365" s="48">
        <v>20023810001240</v>
      </c>
      <c r="J365" s="49" t="s">
        <v>1256</v>
      </c>
      <c r="K365" s="49" t="s">
        <v>1257</v>
      </c>
      <c r="L365" s="49" t="s">
        <v>228</v>
      </c>
      <c r="M365" s="49" t="s">
        <v>229</v>
      </c>
      <c r="N365" s="49" t="s">
        <v>657</v>
      </c>
      <c r="O365" s="50">
        <v>168222107.74</v>
      </c>
      <c r="P365" s="50">
        <v>45229657</v>
      </c>
      <c r="Q365" s="50">
        <v>10996189.46</v>
      </c>
      <c r="R365" s="50">
        <v>96303393.07</v>
      </c>
      <c r="S365" s="51" t="s">
        <v>1854</v>
      </c>
      <c r="T365" s="50">
        <v>69958625.47</v>
      </c>
      <c r="U365" s="49" t="s">
        <v>665</v>
      </c>
      <c r="V365" s="47" t="s">
        <v>1551</v>
      </c>
      <c r="W365" s="9">
        <f aca="true" t="shared" si="11" ref="W365:W400">IF(OR(LEFT(I365)="7",LEFT(I365,1)="8"),VALUE(RIGHT(I365,3)),VALUE(RIGHT(I365,4)))</f>
        <v>1240</v>
      </c>
    </row>
    <row r="366" spans="1:23" s="10" customFormat="1" ht="151.5" customHeight="1">
      <c r="A366" s="8">
        <v>38</v>
      </c>
      <c r="B366" s="52" t="s">
        <v>60</v>
      </c>
      <c r="C366" s="52" t="s">
        <v>99</v>
      </c>
      <c r="D366" s="52" t="s">
        <v>518</v>
      </c>
      <c r="E366" s="45">
        <v>1</v>
      </c>
      <c r="F366" s="46" t="s">
        <v>498</v>
      </c>
      <c r="G366" s="47" t="s">
        <v>60</v>
      </c>
      <c r="H366" s="47" t="s">
        <v>70</v>
      </c>
      <c r="I366" s="48">
        <v>20023810001241</v>
      </c>
      <c r="J366" s="49" t="s">
        <v>842</v>
      </c>
      <c r="K366" s="49" t="s">
        <v>1317</v>
      </c>
      <c r="L366" s="49" t="s">
        <v>690</v>
      </c>
      <c r="M366" s="49" t="s">
        <v>629</v>
      </c>
      <c r="N366" s="49" t="s">
        <v>657</v>
      </c>
      <c r="O366" s="50">
        <v>259283349.43</v>
      </c>
      <c r="P366" s="50">
        <v>40081557.54</v>
      </c>
      <c r="Q366" s="50">
        <v>18619103.37</v>
      </c>
      <c r="R366" s="50">
        <v>35562971.14</v>
      </c>
      <c r="S366" s="51" t="s">
        <v>1855</v>
      </c>
      <c r="T366" s="50">
        <v>266627640.54</v>
      </c>
      <c r="U366" s="49" t="s">
        <v>665</v>
      </c>
      <c r="V366" s="47" t="s">
        <v>1552</v>
      </c>
      <c r="W366" s="9">
        <f t="shared" si="11"/>
        <v>1241</v>
      </c>
    </row>
    <row r="367" spans="1:23" s="10" customFormat="1" ht="151.5" customHeight="1">
      <c r="A367" s="8">
        <v>38</v>
      </c>
      <c r="B367" s="52" t="s">
        <v>60</v>
      </c>
      <c r="C367" s="52" t="s">
        <v>99</v>
      </c>
      <c r="D367" s="52" t="s">
        <v>518</v>
      </c>
      <c r="E367" s="45">
        <v>1</v>
      </c>
      <c r="F367" s="46" t="s">
        <v>498</v>
      </c>
      <c r="G367" s="47" t="s">
        <v>60</v>
      </c>
      <c r="H367" s="47" t="s">
        <v>522</v>
      </c>
      <c r="I367" s="48">
        <v>20023810001242</v>
      </c>
      <c r="J367" s="49" t="s">
        <v>1258</v>
      </c>
      <c r="K367" s="49" t="s">
        <v>1259</v>
      </c>
      <c r="L367" s="49" t="s">
        <v>228</v>
      </c>
      <c r="M367" s="49" t="s">
        <v>229</v>
      </c>
      <c r="N367" s="49" t="s">
        <v>657</v>
      </c>
      <c r="O367" s="50">
        <v>59231690.21</v>
      </c>
      <c r="P367" s="50">
        <v>4042141.33</v>
      </c>
      <c r="Q367" s="50">
        <v>3789641.56</v>
      </c>
      <c r="R367" s="50">
        <v>20623290.35</v>
      </c>
      <c r="S367" s="51" t="s">
        <v>1856</v>
      </c>
      <c r="T367" s="50">
        <v>39097535.31</v>
      </c>
      <c r="U367" s="49" t="s">
        <v>665</v>
      </c>
      <c r="V367" s="47" t="s">
        <v>1553</v>
      </c>
      <c r="W367" s="9">
        <f t="shared" si="11"/>
        <v>1242</v>
      </c>
    </row>
    <row r="368" spans="1:23" s="10" customFormat="1" ht="151.5" customHeight="1">
      <c r="A368" s="8">
        <v>38</v>
      </c>
      <c r="B368" s="52" t="s">
        <v>60</v>
      </c>
      <c r="C368" s="52" t="s">
        <v>99</v>
      </c>
      <c r="D368" s="52" t="s">
        <v>518</v>
      </c>
      <c r="E368" s="45">
        <v>1</v>
      </c>
      <c r="F368" s="46" t="s">
        <v>498</v>
      </c>
      <c r="G368" s="47" t="s">
        <v>60</v>
      </c>
      <c r="H368" s="47" t="s">
        <v>590</v>
      </c>
      <c r="I368" s="48">
        <v>20023810001243</v>
      </c>
      <c r="J368" s="49" t="s">
        <v>1260</v>
      </c>
      <c r="K368" s="49" t="s">
        <v>1261</v>
      </c>
      <c r="L368" s="49" t="s">
        <v>228</v>
      </c>
      <c r="M368" s="49" t="s">
        <v>229</v>
      </c>
      <c r="N368" s="49" t="s">
        <v>657</v>
      </c>
      <c r="O368" s="50">
        <v>112251810.69</v>
      </c>
      <c r="P368" s="50">
        <v>4262569.23</v>
      </c>
      <c r="Q368" s="50">
        <v>7817454.48</v>
      </c>
      <c r="R368" s="50">
        <v>7830144.96</v>
      </c>
      <c r="S368" s="51" t="s">
        <v>1857</v>
      </c>
      <c r="T368" s="50">
        <v>88262955.48</v>
      </c>
      <c r="U368" s="49" t="s">
        <v>665</v>
      </c>
      <c r="V368" s="47" t="s">
        <v>1554</v>
      </c>
      <c r="W368" s="9">
        <f t="shared" si="11"/>
        <v>1243</v>
      </c>
    </row>
    <row r="369" spans="1:23" s="10" customFormat="1" ht="151.5" customHeight="1">
      <c r="A369" s="8">
        <v>38</v>
      </c>
      <c r="B369" s="52" t="s">
        <v>60</v>
      </c>
      <c r="C369" s="52" t="s">
        <v>99</v>
      </c>
      <c r="D369" s="52" t="s">
        <v>518</v>
      </c>
      <c r="E369" s="45">
        <v>1</v>
      </c>
      <c r="F369" s="46" t="s">
        <v>498</v>
      </c>
      <c r="G369" s="47" t="s">
        <v>60</v>
      </c>
      <c r="H369" s="47" t="s">
        <v>679</v>
      </c>
      <c r="I369" s="48">
        <v>20023810001244</v>
      </c>
      <c r="J369" s="49" t="s">
        <v>1262</v>
      </c>
      <c r="K369" s="49" t="s">
        <v>1263</v>
      </c>
      <c r="L369" s="49" t="s">
        <v>228</v>
      </c>
      <c r="M369" s="49" t="s">
        <v>229</v>
      </c>
      <c r="N369" s="49" t="s">
        <v>657</v>
      </c>
      <c r="O369" s="50">
        <v>128874676.31</v>
      </c>
      <c r="P369" s="50">
        <v>9250062.58</v>
      </c>
      <c r="Q369" s="50">
        <v>9104082.49</v>
      </c>
      <c r="R369" s="50">
        <v>8983721.88</v>
      </c>
      <c r="S369" s="51" t="s">
        <v>1858</v>
      </c>
      <c r="T369" s="50">
        <v>129828251.35</v>
      </c>
      <c r="U369" s="49" t="s">
        <v>665</v>
      </c>
      <c r="V369" s="47" t="s">
        <v>1555</v>
      </c>
      <c r="W369" s="9">
        <f t="shared" si="11"/>
        <v>1244</v>
      </c>
    </row>
    <row r="370" spans="1:23" s="10" customFormat="1" ht="151.5" customHeight="1">
      <c r="A370" s="8">
        <v>38</v>
      </c>
      <c r="B370" s="52" t="s">
        <v>60</v>
      </c>
      <c r="C370" s="52" t="s">
        <v>99</v>
      </c>
      <c r="D370" s="52" t="s">
        <v>518</v>
      </c>
      <c r="E370" s="45">
        <v>1</v>
      </c>
      <c r="F370" s="46" t="s">
        <v>498</v>
      </c>
      <c r="G370" s="47" t="s">
        <v>60</v>
      </c>
      <c r="H370" s="47" t="s">
        <v>68</v>
      </c>
      <c r="I370" s="48">
        <v>20023810001245</v>
      </c>
      <c r="J370" s="49" t="s">
        <v>513</v>
      </c>
      <c r="K370" s="49" t="s">
        <v>1318</v>
      </c>
      <c r="L370" s="49" t="s">
        <v>228</v>
      </c>
      <c r="M370" s="49" t="s">
        <v>229</v>
      </c>
      <c r="N370" s="49" t="s">
        <v>657</v>
      </c>
      <c r="O370" s="50">
        <v>128329151.08</v>
      </c>
      <c r="P370" s="50">
        <v>116016515</v>
      </c>
      <c r="Q370" s="50">
        <v>14676175</v>
      </c>
      <c r="R370" s="50">
        <v>8869207</v>
      </c>
      <c r="S370" s="51" t="s">
        <v>1859</v>
      </c>
      <c r="T370" s="50">
        <v>244820065</v>
      </c>
      <c r="U370" s="49" t="s">
        <v>665</v>
      </c>
      <c r="V370" s="47" t="s">
        <v>1556</v>
      </c>
      <c r="W370" s="9">
        <f t="shared" si="11"/>
        <v>1245</v>
      </c>
    </row>
    <row r="371" spans="1:23" s="10" customFormat="1" ht="151.5" customHeight="1">
      <c r="A371" s="8">
        <v>38</v>
      </c>
      <c r="B371" s="52" t="s">
        <v>60</v>
      </c>
      <c r="C371" s="52" t="s">
        <v>99</v>
      </c>
      <c r="D371" s="52" t="s">
        <v>518</v>
      </c>
      <c r="E371" s="45">
        <v>1</v>
      </c>
      <c r="F371" s="46" t="s">
        <v>498</v>
      </c>
      <c r="G371" s="47" t="s">
        <v>60</v>
      </c>
      <c r="H371" s="47" t="s">
        <v>67</v>
      </c>
      <c r="I371" s="48">
        <v>20023810001246</v>
      </c>
      <c r="J371" s="49" t="s">
        <v>1264</v>
      </c>
      <c r="K371" s="49" t="s">
        <v>1265</v>
      </c>
      <c r="L371" s="49" t="s">
        <v>228</v>
      </c>
      <c r="M371" s="49" t="s">
        <v>229</v>
      </c>
      <c r="N371" s="49" t="s">
        <v>657</v>
      </c>
      <c r="O371" s="50">
        <v>54619919.68</v>
      </c>
      <c r="P371" s="50">
        <v>0</v>
      </c>
      <c r="Q371" s="50">
        <v>1689375.35</v>
      </c>
      <c r="R371" s="50">
        <v>42912649.82</v>
      </c>
      <c r="S371" s="51" t="s">
        <v>1860</v>
      </c>
      <c r="T371" s="50">
        <v>13326811.15</v>
      </c>
      <c r="U371" s="49" t="s">
        <v>665</v>
      </c>
      <c r="V371" s="47" t="s">
        <v>1944</v>
      </c>
      <c r="W371" s="9">
        <f t="shared" si="11"/>
        <v>1246</v>
      </c>
    </row>
    <row r="372" spans="1:23" s="10" customFormat="1" ht="151.5" customHeight="1">
      <c r="A372" s="8">
        <v>38</v>
      </c>
      <c r="B372" s="52" t="s">
        <v>60</v>
      </c>
      <c r="C372" s="52" t="s">
        <v>99</v>
      </c>
      <c r="D372" s="52" t="s">
        <v>518</v>
      </c>
      <c r="E372" s="45">
        <v>1</v>
      </c>
      <c r="F372" s="46" t="s">
        <v>498</v>
      </c>
      <c r="G372" s="47" t="s">
        <v>60</v>
      </c>
      <c r="H372" s="47" t="s">
        <v>619</v>
      </c>
      <c r="I372" s="48">
        <v>20023810001247</v>
      </c>
      <c r="J372" s="49" t="s">
        <v>1266</v>
      </c>
      <c r="K372" s="49" t="s">
        <v>1267</v>
      </c>
      <c r="L372" s="49" t="s">
        <v>228</v>
      </c>
      <c r="M372" s="49" t="s">
        <v>229</v>
      </c>
      <c r="N372" s="49" t="s">
        <v>657</v>
      </c>
      <c r="O372" s="50">
        <v>215692771.45</v>
      </c>
      <c r="P372" s="50">
        <v>41781427.09</v>
      </c>
      <c r="Q372" s="50">
        <v>13960951.15</v>
      </c>
      <c r="R372" s="50">
        <v>76448046.56</v>
      </c>
      <c r="S372" s="51" t="s">
        <v>1861</v>
      </c>
      <c r="T372" s="50">
        <v>194987103.13</v>
      </c>
      <c r="U372" s="49" t="s">
        <v>665</v>
      </c>
      <c r="V372" s="47" t="s">
        <v>1557</v>
      </c>
      <c r="W372" s="9">
        <f t="shared" si="11"/>
        <v>1247</v>
      </c>
    </row>
    <row r="373" spans="1:23" s="10" customFormat="1" ht="151.5" customHeight="1">
      <c r="A373" s="8">
        <v>38</v>
      </c>
      <c r="B373" s="52" t="s">
        <v>60</v>
      </c>
      <c r="C373" s="52" t="s">
        <v>99</v>
      </c>
      <c r="D373" s="52" t="s">
        <v>518</v>
      </c>
      <c r="E373" s="45">
        <v>1</v>
      </c>
      <c r="F373" s="46" t="s">
        <v>498</v>
      </c>
      <c r="G373" s="47" t="s">
        <v>60</v>
      </c>
      <c r="H373" s="47" t="s">
        <v>334</v>
      </c>
      <c r="I373" s="48">
        <v>20023810001248</v>
      </c>
      <c r="J373" s="49" t="s">
        <v>233</v>
      </c>
      <c r="K373" s="49" t="s">
        <v>1319</v>
      </c>
      <c r="L373" s="49" t="s">
        <v>228</v>
      </c>
      <c r="M373" s="49" t="s">
        <v>229</v>
      </c>
      <c r="N373" s="49" t="s">
        <v>657</v>
      </c>
      <c r="O373" s="50">
        <v>121024865.72</v>
      </c>
      <c r="P373" s="50">
        <v>105094288.2</v>
      </c>
      <c r="Q373" s="50">
        <v>12895475.77</v>
      </c>
      <c r="R373" s="50">
        <v>1120975.22</v>
      </c>
      <c r="S373" s="51" t="s">
        <v>1862</v>
      </c>
      <c r="T373" s="50">
        <v>237887192.01</v>
      </c>
      <c r="U373" s="49" t="s">
        <v>665</v>
      </c>
      <c r="V373" s="47" t="s">
        <v>1558</v>
      </c>
      <c r="W373" s="9">
        <f t="shared" si="11"/>
        <v>1248</v>
      </c>
    </row>
    <row r="374" spans="1:23" s="10" customFormat="1" ht="192.75" customHeight="1">
      <c r="A374" s="8">
        <v>38</v>
      </c>
      <c r="B374" s="52" t="s">
        <v>60</v>
      </c>
      <c r="C374" s="52" t="s">
        <v>99</v>
      </c>
      <c r="D374" s="52" t="s">
        <v>518</v>
      </c>
      <c r="E374" s="45">
        <v>1</v>
      </c>
      <c r="F374" s="46" t="s">
        <v>498</v>
      </c>
      <c r="G374" s="47" t="s">
        <v>60</v>
      </c>
      <c r="H374" s="47" t="s">
        <v>599</v>
      </c>
      <c r="I374" s="48">
        <v>20023810001249</v>
      </c>
      <c r="J374" s="49" t="s">
        <v>107</v>
      </c>
      <c r="K374" s="49" t="s">
        <v>131</v>
      </c>
      <c r="L374" s="49" t="s">
        <v>228</v>
      </c>
      <c r="M374" s="49" t="s">
        <v>229</v>
      </c>
      <c r="N374" s="49" t="s">
        <v>657</v>
      </c>
      <c r="O374" s="50">
        <v>38899129.18</v>
      </c>
      <c r="P374" s="50">
        <v>42661187.85</v>
      </c>
      <c r="Q374" s="50">
        <v>4937337.94</v>
      </c>
      <c r="R374" s="50">
        <v>744147.14</v>
      </c>
      <c r="S374" s="51" t="s">
        <v>1863</v>
      </c>
      <c r="T374" s="50">
        <v>85707824.74</v>
      </c>
      <c r="U374" s="49" t="s">
        <v>665</v>
      </c>
      <c r="V374" s="47" t="s">
        <v>1945</v>
      </c>
      <c r="W374" s="9">
        <f t="shared" si="11"/>
        <v>1249</v>
      </c>
    </row>
    <row r="375" spans="1:23" s="10" customFormat="1" ht="151.5" customHeight="1">
      <c r="A375" s="8">
        <v>38</v>
      </c>
      <c r="B375" s="52" t="s">
        <v>60</v>
      </c>
      <c r="C375" s="52" t="s">
        <v>99</v>
      </c>
      <c r="D375" s="52" t="s">
        <v>518</v>
      </c>
      <c r="E375" s="45">
        <v>1</v>
      </c>
      <c r="F375" s="46" t="s">
        <v>498</v>
      </c>
      <c r="G375" s="47" t="s">
        <v>60</v>
      </c>
      <c r="H375" s="47" t="s">
        <v>405</v>
      </c>
      <c r="I375" s="48">
        <v>20023810001250</v>
      </c>
      <c r="J375" s="49" t="s">
        <v>1268</v>
      </c>
      <c r="K375" s="49" t="s">
        <v>1269</v>
      </c>
      <c r="L375" s="49" t="s">
        <v>228</v>
      </c>
      <c r="M375" s="49" t="s">
        <v>229</v>
      </c>
      <c r="N375" s="49" t="s">
        <v>657</v>
      </c>
      <c r="O375" s="50">
        <v>106235023.52</v>
      </c>
      <c r="P375" s="50">
        <v>30000000</v>
      </c>
      <c r="Q375" s="50">
        <v>8827118.27</v>
      </c>
      <c r="R375" s="50">
        <v>1791064.9</v>
      </c>
      <c r="S375" s="51" t="s">
        <v>1864</v>
      </c>
      <c r="T375" s="50">
        <v>101790858.62</v>
      </c>
      <c r="U375" s="49" t="s">
        <v>665</v>
      </c>
      <c r="V375" s="47" t="s">
        <v>1559</v>
      </c>
      <c r="W375" s="9">
        <f t="shared" si="11"/>
        <v>1250</v>
      </c>
    </row>
    <row r="376" spans="1:23" s="10" customFormat="1" ht="151.5" customHeight="1">
      <c r="A376" s="8">
        <v>38</v>
      </c>
      <c r="B376" s="52" t="s">
        <v>60</v>
      </c>
      <c r="C376" s="52" t="s">
        <v>99</v>
      </c>
      <c r="D376" s="52" t="s">
        <v>518</v>
      </c>
      <c r="E376" s="45">
        <v>1</v>
      </c>
      <c r="F376" s="46" t="s">
        <v>498</v>
      </c>
      <c r="G376" s="47" t="s">
        <v>60</v>
      </c>
      <c r="H376" s="47" t="s">
        <v>109</v>
      </c>
      <c r="I376" s="48">
        <v>20023810001251</v>
      </c>
      <c r="J376" s="49" t="s">
        <v>716</v>
      </c>
      <c r="K376" s="49" t="s">
        <v>557</v>
      </c>
      <c r="L376" s="49" t="s">
        <v>228</v>
      </c>
      <c r="M376" s="49" t="s">
        <v>229</v>
      </c>
      <c r="N376" s="49" t="s">
        <v>657</v>
      </c>
      <c r="O376" s="50">
        <v>81692749.97</v>
      </c>
      <c r="P376" s="50">
        <v>52275069.29</v>
      </c>
      <c r="Q376" s="50">
        <v>7808488.74</v>
      </c>
      <c r="R376" s="50">
        <v>16751663.08</v>
      </c>
      <c r="S376" s="51" t="s">
        <v>1865</v>
      </c>
      <c r="T376" s="50">
        <v>113092553.03</v>
      </c>
      <c r="U376" s="49" t="s">
        <v>665</v>
      </c>
      <c r="V376" s="47" t="s">
        <v>1560</v>
      </c>
      <c r="W376" s="9">
        <f t="shared" si="11"/>
        <v>1251</v>
      </c>
    </row>
    <row r="377" spans="1:23" s="10" customFormat="1" ht="151.5" customHeight="1">
      <c r="A377" s="8">
        <v>38</v>
      </c>
      <c r="B377" s="52" t="s">
        <v>60</v>
      </c>
      <c r="C377" s="52" t="s">
        <v>99</v>
      </c>
      <c r="D377" s="52" t="s">
        <v>518</v>
      </c>
      <c r="E377" s="45">
        <v>1</v>
      </c>
      <c r="F377" s="46" t="s">
        <v>498</v>
      </c>
      <c r="G377" s="47" t="s">
        <v>60</v>
      </c>
      <c r="H377" s="47" t="s">
        <v>542</v>
      </c>
      <c r="I377" s="48">
        <v>20023810001252</v>
      </c>
      <c r="J377" s="49" t="s">
        <v>1270</v>
      </c>
      <c r="K377" s="49" t="s">
        <v>1271</v>
      </c>
      <c r="L377" s="49" t="s">
        <v>228</v>
      </c>
      <c r="M377" s="49" t="s">
        <v>229</v>
      </c>
      <c r="N377" s="49" t="s">
        <v>657</v>
      </c>
      <c r="O377" s="50">
        <v>60259550.21</v>
      </c>
      <c r="P377" s="50">
        <v>29500000.39</v>
      </c>
      <c r="Q377" s="50">
        <v>5035696.88</v>
      </c>
      <c r="R377" s="50">
        <v>8145942.42</v>
      </c>
      <c r="S377" s="51" t="s">
        <v>1866</v>
      </c>
      <c r="T377" s="50">
        <v>78956577.42</v>
      </c>
      <c r="U377" s="49" t="s">
        <v>665</v>
      </c>
      <c r="V377" s="47" t="s">
        <v>1946</v>
      </c>
      <c r="W377" s="9">
        <f t="shared" si="11"/>
        <v>1252</v>
      </c>
    </row>
    <row r="378" spans="1:23" s="10" customFormat="1" ht="151.5" customHeight="1">
      <c r="A378" s="8">
        <v>38</v>
      </c>
      <c r="B378" s="52" t="s">
        <v>60</v>
      </c>
      <c r="C378" s="52" t="s">
        <v>99</v>
      </c>
      <c r="D378" s="52" t="s">
        <v>518</v>
      </c>
      <c r="E378" s="45">
        <v>1</v>
      </c>
      <c r="F378" s="46" t="s">
        <v>498</v>
      </c>
      <c r="G378" s="47" t="s">
        <v>60</v>
      </c>
      <c r="H378" s="47" t="s">
        <v>265</v>
      </c>
      <c r="I378" s="48">
        <v>20023810001253</v>
      </c>
      <c r="J378" s="49" t="s">
        <v>1272</v>
      </c>
      <c r="K378" s="49" t="s">
        <v>1273</v>
      </c>
      <c r="L378" s="49" t="s">
        <v>228</v>
      </c>
      <c r="M378" s="49" t="s">
        <v>229</v>
      </c>
      <c r="N378" s="49" t="s">
        <v>657</v>
      </c>
      <c r="O378" s="50">
        <v>136005027.98</v>
      </c>
      <c r="P378" s="50">
        <v>60562477.88</v>
      </c>
      <c r="Q378" s="50">
        <v>9150569.79</v>
      </c>
      <c r="R378" s="50">
        <v>499290.76</v>
      </c>
      <c r="S378" s="51" t="s">
        <v>1867</v>
      </c>
      <c r="T378" s="50">
        <v>202189198.81</v>
      </c>
      <c r="U378" s="49" t="s">
        <v>665</v>
      </c>
      <c r="V378" s="47" t="s">
        <v>1561</v>
      </c>
      <c r="W378" s="9">
        <f t="shared" si="11"/>
        <v>1253</v>
      </c>
    </row>
    <row r="379" spans="1:23" s="10" customFormat="1" ht="151.5" customHeight="1">
      <c r="A379" s="8">
        <v>38</v>
      </c>
      <c r="B379" s="52" t="s">
        <v>60</v>
      </c>
      <c r="C379" s="52" t="s">
        <v>99</v>
      </c>
      <c r="D379" s="52" t="s">
        <v>518</v>
      </c>
      <c r="E379" s="45">
        <v>1</v>
      </c>
      <c r="F379" s="46" t="s">
        <v>498</v>
      </c>
      <c r="G379" s="47" t="s">
        <v>60</v>
      </c>
      <c r="H379" s="47" t="s">
        <v>454</v>
      </c>
      <c r="I379" s="48">
        <v>20023810001254</v>
      </c>
      <c r="J379" s="49" t="s">
        <v>455</v>
      </c>
      <c r="K379" s="49" t="s">
        <v>557</v>
      </c>
      <c r="L379" s="49" t="s">
        <v>228</v>
      </c>
      <c r="M379" s="49" t="s">
        <v>229</v>
      </c>
      <c r="N379" s="49" t="s">
        <v>657</v>
      </c>
      <c r="O379" s="50">
        <v>15638021.46</v>
      </c>
      <c r="P379" s="50">
        <v>26875877.51</v>
      </c>
      <c r="Q379" s="50">
        <v>1951532.24</v>
      </c>
      <c r="R379" s="50">
        <v>693507.33</v>
      </c>
      <c r="S379" s="51" t="s">
        <v>1868</v>
      </c>
      <c r="T379" s="50">
        <v>43719768.3</v>
      </c>
      <c r="U379" s="49" t="s">
        <v>665</v>
      </c>
      <c r="V379" s="47" t="s">
        <v>1562</v>
      </c>
      <c r="W379" s="9">
        <f t="shared" si="11"/>
        <v>1254</v>
      </c>
    </row>
    <row r="380" spans="1:23" s="10" customFormat="1" ht="151.5" customHeight="1">
      <c r="A380" s="8">
        <v>38</v>
      </c>
      <c r="B380" s="52" t="s">
        <v>60</v>
      </c>
      <c r="C380" s="52" t="s">
        <v>99</v>
      </c>
      <c r="D380" s="52" t="s">
        <v>518</v>
      </c>
      <c r="E380" s="45">
        <v>1</v>
      </c>
      <c r="F380" s="46" t="s">
        <v>498</v>
      </c>
      <c r="G380" s="47" t="s">
        <v>60</v>
      </c>
      <c r="H380" s="47" t="s">
        <v>692</v>
      </c>
      <c r="I380" s="48">
        <v>20023810001255</v>
      </c>
      <c r="J380" s="49" t="s">
        <v>774</v>
      </c>
      <c r="K380" s="49" t="s">
        <v>1320</v>
      </c>
      <c r="L380" s="49" t="s">
        <v>228</v>
      </c>
      <c r="M380" s="49" t="s">
        <v>229</v>
      </c>
      <c r="N380" s="49" t="s">
        <v>657</v>
      </c>
      <c r="O380" s="50">
        <v>265749869.02</v>
      </c>
      <c r="P380" s="50">
        <v>20637439.11</v>
      </c>
      <c r="Q380" s="50">
        <v>18271742.28</v>
      </c>
      <c r="R380" s="50">
        <v>17795269.16</v>
      </c>
      <c r="S380" s="51" t="s">
        <v>1869</v>
      </c>
      <c r="T380" s="50">
        <v>252648431.68</v>
      </c>
      <c r="U380" s="49" t="s">
        <v>665</v>
      </c>
      <c r="V380" s="47" t="s">
        <v>1563</v>
      </c>
      <c r="W380" s="9">
        <f t="shared" si="11"/>
        <v>1255</v>
      </c>
    </row>
    <row r="381" spans="1:23" s="10" customFormat="1" ht="151.5" customHeight="1">
      <c r="A381" s="8">
        <v>38</v>
      </c>
      <c r="B381" s="52" t="s">
        <v>60</v>
      </c>
      <c r="C381" s="52" t="s">
        <v>99</v>
      </c>
      <c r="D381" s="52" t="s">
        <v>518</v>
      </c>
      <c r="E381" s="45">
        <v>1</v>
      </c>
      <c r="F381" s="46" t="s">
        <v>498</v>
      </c>
      <c r="G381" s="47" t="s">
        <v>60</v>
      </c>
      <c r="H381" s="47" t="s">
        <v>335</v>
      </c>
      <c r="I381" s="48">
        <v>20023810001288</v>
      </c>
      <c r="J381" s="49" t="s">
        <v>773</v>
      </c>
      <c r="K381" s="49" t="s">
        <v>131</v>
      </c>
      <c r="L381" s="49" t="s">
        <v>228</v>
      </c>
      <c r="M381" s="49" t="s">
        <v>229</v>
      </c>
      <c r="N381" s="49" t="s">
        <v>657</v>
      </c>
      <c r="O381" s="50">
        <v>57364732.04</v>
      </c>
      <c r="P381" s="50">
        <v>12202.99</v>
      </c>
      <c r="Q381" s="50">
        <v>3926230.32</v>
      </c>
      <c r="R381" s="50">
        <v>1643343.68</v>
      </c>
      <c r="S381" s="51" t="s">
        <v>1870</v>
      </c>
      <c r="T381" s="50">
        <v>59659821.67</v>
      </c>
      <c r="U381" s="49" t="s">
        <v>665</v>
      </c>
      <c r="V381" s="47" t="s">
        <v>1564</v>
      </c>
      <c r="W381" s="9">
        <f t="shared" si="11"/>
        <v>1288</v>
      </c>
    </row>
    <row r="382" spans="1:23" s="10" customFormat="1" ht="151.5" customHeight="1">
      <c r="A382" s="8">
        <v>38</v>
      </c>
      <c r="B382" s="52" t="s">
        <v>60</v>
      </c>
      <c r="C382" s="52" t="s">
        <v>99</v>
      </c>
      <c r="D382" s="52" t="s">
        <v>518</v>
      </c>
      <c r="E382" s="45">
        <v>1</v>
      </c>
      <c r="F382" s="46" t="s">
        <v>498</v>
      </c>
      <c r="G382" s="47" t="s">
        <v>60</v>
      </c>
      <c r="H382" s="47" t="s">
        <v>589</v>
      </c>
      <c r="I382" s="48">
        <v>20023810001295</v>
      </c>
      <c r="J382" s="49" t="s">
        <v>843</v>
      </c>
      <c r="K382" s="49" t="s">
        <v>557</v>
      </c>
      <c r="L382" s="49" t="s">
        <v>228</v>
      </c>
      <c r="M382" s="49" t="s">
        <v>229</v>
      </c>
      <c r="N382" s="49" t="s">
        <v>657</v>
      </c>
      <c r="O382" s="50">
        <v>147946393.56</v>
      </c>
      <c r="P382" s="50">
        <v>65000000</v>
      </c>
      <c r="Q382" s="50">
        <v>12785806.19</v>
      </c>
      <c r="R382" s="50">
        <v>20153520.16</v>
      </c>
      <c r="S382" s="51" t="s">
        <v>1947</v>
      </c>
      <c r="T382" s="50">
        <v>121578566.22</v>
      </c>
      <c r="U382" s="49" t="s">
        <v>665</v>
      </c>
      <c r="V382" s="47" t="s">
        <v>1948</v>
      </c>
      <c r="W382" s="9">
        <f t="shared" si="11"/>
        <v>1295</v>
      </c>
    </row>
    <row r="383" spans="1:23" s="10" customFormat="1" ht="151.5" customHeight="1">
      <c r="A383" s="8">
        <v>38</v>
      </c>
      <c r="B383" s="52" t="s">
        <v>60</v>
      </c>
      <c r="C383" s="52" t="s">
        <v>99</v>
      </c>
      <c r="D383" s="52" t="s">
        <v>518</v>
      </c>
      <c r="E383" s="45">
        <v>1</v>
      </c>
      <c r="F383" s="46" t="s">
        <v>498</v>
      </c>
      <c r="G383" s="47" t="s">
        <v>60</v>
      </c>
      <c r="H383" s="47" t="s">
        <v>411</v>
      </c>
      <c r="I383" s="48">
        <v>20023810001296</v>
      </c>
      <c r="J383" s="49" t="s">
        <v>1274</v>
      </c>
      <c r="K383" s="49" t="s">
        <v>1275</v>
      </c>
      <c r="L383" s="49" t="s">
        <v>228</v>
      </c>
      <c r="M383" s="49" t="s">
        <v>229</v>
      </c>
      <c r="N383" s="49" t="s">
        <v>657</v>
      </c>
      <c r="O383" s="50">
        <v>227478897.01</v>
      </c>
      <c r="P383" s="50">
        <v>30015655.17</v>
      </c>
      <c r="Q383" s="50">
        <v>15723041.96</v>
      </c>
      <c r="R383" s="50">
        <v>71012962.75</v>
      </c>
      <c r="S383" s="51" t="s">
        <v>1871</v>
      </c>
      <c r="T383" s="50">
        <v>188386922.6</v>
      </c>
      <c r="U383" s="49" t="s">
        <v>665</v>
      </c>
      <c r="V383" s="47" t="s">
        <v>1565</v>
      </c>
      <c r="W383" s="9">
        <f t="shared" si="11"/>
        <v>1296</v>
      </c>
    </row>
    <row r="384" spans="1:23" s="10" customFormat="1" ht="151.5" customHeight="1">
      <c r="A384" s="8">
        <v>38</v>
      </c>
      <c r="B384" s="52" t="s">
        <v>60</v>
      </c>
      <c r="C384" s="52" t="s">
        <v>99</v>
      </c>
      <c r="D384" s="52" t="s">
        <v>518</v>
      </c>
      <c r="E384" s="45">
        <v>1</v>
      </c>
      <c r="F384" s="46" t="s">
        <v>498</v>
      </c>
      <c r="G384" s="47" t="s">
        <v>60</v>
      </c>
      <c r="H384" s="47" t="s">
        <v>379</v>
      </c>
      <c r="I384" s="48">
        <v>20023810001305</v>
      </c>
      <c r="J384" s="49" t="s">
        <v>1276</v>
      </c>
      <c r="K384" s="49" t="s">
        <v>1277</v>
      </c>
      <c r="L384" s="49" t="s">
        <v>228</v>
      </c>
      <c r="M384" s="49" t="s">
        <v>229</v>
      </c>
      <c r="N384" s="49" t="s">
        <v>657</v>
      </c>
      <c r="O384" s="50">
        <v>207130128.93</v>
      </c>
      <c r="P384" s="50">
        <v>45000000</v>
      </c>
      <c r="Q384" s="50">
        <v>11583586.39</v>
      </c>
      <c r="R384" s="50">
        <v>103380816.2</v>
      </c>
      <c r="S384" s="51" t="s">
        <v>1872</v>
      </c>
      <c r="T384" s="50">
        <v>155600313.36</v>
      </c>
      <c r="U384" s="49" t="s">
        <v>665</v>
      </c>
      <c r="V384" s="47" t="s">
        <v>1566</v>
      </c>
      <c r="W384" s="9">
        <f t="shared" si="11"/>
        <v>1305</v>
      </c>
    </row>
    <row r="385" spans="1:23" s="10" customFormat="1" ht="151.5" customHeight="1">
      <c r="A385" s="8">
        <v>38</v>
      </c>
      <c r="B385" s="52" t="s">
        <v>60</v>
      </c>
      <c r="C385" s="52" t="s">
        <v>99</v>
      </c>
      <c r="D385" s="52" t="s">
        <v>518</v>
      </c>
      <c r="E385" s="45">
        <v>1</v>
      </c>
      <c r="F385" s="46" t="s">
        <v>498</v>
      </c>
      <c r="G385" s="47" t="s">
        <v>60</v>
      </c>
      <c r="H385" s="47" t="s">
        <v>57</v>
      </c>
      <c r="I385" s="48">
        <v>20023810001308</v>
      </c>
      <c r="J385" s="49" t="s">
        <v>515</v>
      </c>
      <c r="K385" s="49" t="s">
        <v>131</v>
      </c>
      <c r="L385" s="49" t="s">
        <v>228</v>
      </c>
      <c r="M385" s="49" t="s">
        <v>229</v>
      </c>
      <c r="N385" s="49" t="s">
        <v>657</v>
      </c>
      <c r="O385" s="50">
        <v>39826679.48</v>
      </c>
      <c r="P385" s="50">
        <v>236333.92</v>
      </c>
      <c r="Q385" s="50">
        <v>2656270.55</v>
      </c>
      <c r="R385" s="50">
        <v>3314346.64</v>
      </c>
      <c r="S385" s="51" t="s">
        <v>1873</v>
      </c>
      <c r="T385" s="50">
        <v>37635198.08</v>
      </c>
      <c r="U385" s="49" t="s">
        <v>665</v>
      </c>
      <c r="V385" s="47" t="s">
        <v>1567</v>
      </c>
      <c r="W385" s="9">
        <f t="shared" si="11"/>
        <v>1308</v>
      </c>
    </row>
    <row r="386" spans="1:23" s="10" customFormat="1" ht="151.5" customHeight="1">
      <c r="A386" s="8">
        <v>38</v>
      </c>
      <c r="B386" s="52" t="s">
        <v>60</v>
      </c>
      <c r="C386" s="52" t="s">
        <v>99</v>
      </c>
      <c r="D386" s="52" t="s">
        <v>518</v>
      </c>
      <c r="E386" s="45">
        <v>1</v>
      </c>
      <c r="F386" s="46" t="s">
        <v>498</v>
      </c>
      <c r="G386" s="47" t="s">
        <v>60</v>
      </c>
      <c r="H386" s="47" t="s">
        <v>596</v>
      </c>
      <c r="I386" s="48">
        <v>20023810001310</v>
      </c>
      <c r="J386" s="49" t="s">
        <v>1278</v>
      </c>
      <c r="K386" s="49" t="s">
        <v>1279</v>
      </c>
      <c r="L386" s="49" t="s">
        <v>228</v>
      </c>
      <c r="M386" s="49" t="s">
        <v>229</v>
      </c>
      <c r="N386" s="49" t="s">
        <v>657</v>
      </c>
      <c r="O386" s="50">
        <v>47079148</v>
      </c>
      <c r="P386" s="50">
        <v>12000000</v>
      </c>
      <c r="Q386" s="50">
        <v>3701112</v>
      </c>
      <c r="R386" s="50">
        <v>6666951</v>
      </c>
      <c r="S386" s="51" t="s">
        <v>1874</v>
      </c>
      <c r="T386" s="50">
        <v>27504146</v>
      </c>
      <c r="U386" s="49" t="s">
        <v>665</v>
      </c>
      <c r="V386" s="47" t="s">
        <v>1568</v>
      </c>
      <c r="W386" s="9">
        <f t="shared" si="11"/>
        <v>1310</v>
      </c>
    </row>
    <row r="387" spans="1:23" s="10" customFormat="1" ht="151.5" customHeight="1">
      <c r="A387" s="8">
        <v>38</v>
      </c>
      <c r="B387" s="52" t="s">
        <v>60</v>
      </c>
      <c r="C387" s="52" t="s">
        <v>99</v>
      </c>
      <c r="D387" s="52" t="s">
        <v>518</v>
      </c>
      <c r="E387" s="45">
        <v>1</v>
      </c>
      <c r="F387" s="46" t="s">
        <v>498</v>
      </c>
      <c r="G387" s="47" t="s">
        <v>60</v>
      </c>
      <c r="H387" s="47" t="s">
        <v>69</v>
      </c>
      <c r="I387" s="48">
        <v>20023810001311</v>
      </c>
      <c r="J387" s="49" t="s">
        <v>108</v>
      </c>
      <c r="K387" s="49" t="s">
        <v>557</v>
      </c>
      <c r="L387" s="49" t="s">
        <v>690</v>
      </c>
      <c r="M387" s="49" t="s">
        <v>836</v>
      </c>
      <c r="N387" s="49" t="s">
        <v>657</v>
      </c>
      <c r="O387" s="50">
        <v>164295025.14</v>
      </c>
      <c r="P387" s="50">
        <v>30244825.71</v>
      </c>
      <c r="Q387" s="50">
        <v>8256629.51</v>
      </c>
      <c r="R387" s="50">
        <v>120223307.63</v>
      </c>
      <c r="S387" s="51" t="s">
        <v>1875</v>
      </c>
      <c r="T387" s="50">
        <v>48514491.5</v>
      </c>
      <c r="U387" s="49" t="s">
        <v>665</v>
      </c>
      <c r="V387" s="47" t="s">
        <v>1569</v>
      </c>
      <c r="W387" s="9">
        <f t="shared" si="11"/>
        <v>1311</v>
      </c>
    </row>
    <row r="388" spans="1:23" s="10" customFormat="1" ht="151.5" customHeight="1">
      <c r="A388" s="8">
        <v>38</v>
      </c>
      <c r="B388" s="52" t="s">
        <v>60</v>
      </c>
      <c r="C388" s="52" t="s">
        <v>99</v>
      </c>
      <c r="D388" s="52" t="s">
        <v>518</v>
      </c>
      <c r="E388" s="45">
        <v>1</v>
      </c>
      <c r="F388" s="46" t="s">
        <v>498</v>
      </c>
      <c r="G388" s="47" t="s">
        <v>60</v>
      </c>
      <c r="H388" s="47" t="s">
        <v>336</v>
      </c>
      <c r="I388" s="48">
        <v>20033810001333</v>
      </c>
      <c r="J388" s="49" t="s">
        <v>514</v>
      </c>
      <c r="K388" s="49" t="s">
        <v>1321</v>
      </c>
      <c r="L388" s="49" t="s">
        <v>228</v>
      </c>
      <c r="M388" s="49" t="s">
        <v>229</v>
      </c>
      <c r="N388" s="49" t="s">
        <v>657</v>
      </c>
      <c r="O388" s="50">
        <v>269338042.6</v>
      </c>
      <c r="P388" s="50">
        <v>92889059.26</v>
      </c>
      <c r="Q388" s="50">
        <v>16456239.35</v>
      </c>
      <c r="R388" s="50">
        <v>169856611.73</v>
      </c>
      <c r="S388" s="51" t="s">
        <v>1949</v>
      </c>
      <c r="T388" s="50">
        <v>90726163.54</v>
      </c>
      <c r="U388" s="49" t="s">
        <v>665</v>
      </c>
      <c r="V388" s="47" t="s">
        <v>1950</v>
      </c>
      <c r="W388" s="9">
        <f t="shared" si="11"/>
        <v>1333</v>
      </c>
    </row>
    <row r="389" spans="1:23" s="10" customFormat="1" ht="151.5" customHeight="1">
      <c r="A389" s="8">
        <v>38</v>
      </c>
      <c r="B389" s="52" t="s">
        <v>60</v>
      </c>
      <c r="C389" s="52" t="s">
        <v>99</v>
      </c>
      <c r="D389" s="52" t="s">
        <v>518</v>
      </c>
      <c r="E389" s="45">
        <v>1</v>
      </c>
      <c r="F389" s="46" t="s">
        <v>498</v>
      </c>
      <c r="G389" s="47" t="s">
        <v>60</v>
      </c>
      <c r="H389" s="47" t="s">
        <v>140</v>
      </c>
      <c r="I389" s="48">
        <v>20033810001334</v>
      </c>
      <c r="J389" s="49" t="s">
        <v>1280</v>
      </c>
      <c r="K389" s="49" t="s">
        <v>1281</v>
      </c>
      <c r="L389" s="49" t="s">
        <v>228</v>
      </c>
      <c r="M389" s="49" t="s">
        <v>229</v>
      </c>
      <c r="N389" s="49" t="s">
        <v>657</v>
      </c>
      <c r="O389" s="50">
        <v>84230647</v>
      </c>
      <c r="P389" s="50">
        <v>15000000</v>
      </c>
      <c r="Q389" s="50">
        <v>6441035</v>
      </c>
      <c r="R389" s="50">
        <v>5984480.76</v>
      </c>
      <c r="S389" s="51" t="s">
        <v>1876</v>
      </c>
      <c r="T389" s="50">
        <v>96678756.56</v>
      </c>
      <c r="U389" s="49" t="s">
        <v>665</v>
      </c>
      <c r="V389" s="47" t="s">
        <v>1570</v>
      </c>
      <c r="W389" s="9">
        <f t="shared" si="11"/>
        <v>1334</v>
      </c>
    </row>
    <row r="390" spans="1:23" s="10" customFormat="1" ht="151.5" customHeight="1">
      <c r="A390" s="8">
        <v>38</v>
      </c>
      <c r="B390" s="52" t="s">
        <v>60</v>
      </c>
      <c r="C390" s="52" t="s">
        <v>99</v>
      </c>
      <c r="D390" s="52" t="s">
        <v>518</v>
      </c>
      <c r="E390" s="45">
        <v>1</v>
      </c>
      <c r="F390" s="46" t="s">
        <v>498</v>
      </c>
      <c r="G390" s="47" t="s">
        <v>60</v>
      </c>
      <c r="H390" s="47" t="s">
        <v>543</v>
      </c>
      <c r="I390" s="48">
        <v>20033810001341</v>
      </c>
      <c r="J390" s="49" t="s">
        <v>1282</v>
      </c>
      <c r="K390" s="49" t="s">
        <v>1283</v>
      </c>
      <c r="L390" s="49" t="s">
        <v>228</v>
      </c>
      <c r="M390" s="49" t="s">
        <v>229</v>
      </c>
      <c r="N390" s="49" t="s">
        <v>657</v>
      </c>
      <c r="O390" s="50">
        <v>8149126.17</v>
      </c>
      <c r="P390" s="50">
        <v>20000000</v>
      </c>
      <c r="Q390" s="50">
        <v>1453409.43</v>
      </c>
      <c r="R390" s="50">
        <v>2573226</v>
      </c>
      <c r="S390" s="51" t="s">
        <v>1877</v>
      </c>
      <c r="T390" s="50">
        <v>26774353.85</v>
      </c>
      <c r="U390" s="49" t="s">
        <v>665</v>
      </c>
      <c r="V390" s="47" t="s">
        <v>1571</v>
      </c>
      <c r="W390" s="9">
        <f t="shared" si="11"/>
        <v>1341</v>
      </c>
    </row>
    <row r="391" spans="1:23" s="10" customFormat="1" ht="151.5" customHeight="1">
      <c r="A391" s="8">
        <v>38</v>
      </c>
      <c r="B391" s="52" t="s">
        <v>60</v>
      </c>
      <c r="C391" s="52" t="s">
        <v>99</v>
      </c>
      <c r="D391" s="52" t="s">
        <v>518</v>
      </c>
      <c r="E391" s="45">
        <v>1</v>
      </c>
      <c r="F391" s="46" t="s">
        <v>498</v>
      </c>
      <c r="G391" s="47" t="s">
        <v>60</v>
      </c>
      <c r="H391" s="47" t="s">
        <v>775</v>
      </c>
      <c r="I391" s="48">
        <v>20033810001342</v>
      </c>
      <c r="J391" s="49" t="s">
        <v>1284</v>
      </c>
      <c r="K391" s="49" t="s">
        <v>1285</v>
      </c>
      <c r="L391" s="49" t="s">
        <v>228</v>
      </c>
      <c r="M391" s="49" t="s">
        <v>229</v>
      </c>
      <c r="N391" s="49" t="s">
        <v>657</v>
      </c>
      <c r="O391" s="50">
        <v>7162481.42</v>
      </c>
      <c r="P391" s="50">
        <v>2016520</v>
      </c>
      <c r="Q391" s="50">
        <v>464378.92</v>
      </c>
      <c r="R391" s="50">
        <v>3795460.87</v>
      </c>
      <c r="S391" s="51" t="s">
        <v>1878</v>
      </c>
      <c r="T391" s="50">
        <v>5630399.47</v>
      </c>
      <c r="U391" s="49" t="s">
        <v>665</v>
      </c>
      <c r="V391" s="47" t="s">
        <v>1572</v>
      </c>
      <c r="W391" s="9">
        <f t="shared" si="11"/>
        <v>1342</v>
      </c>
    </row>
    <row r="392" spans="1:23" s="10" customFormat="1" ht="151.5" customHeight="1">
      <c r="A392" s="8">
        <v>38</v>
      </c>
      <c r="B392" s="52" t="s">
        <v>60</v>
      </c>
      <c r="C392" s="52" t="s">
        <v>99</v>
      </c>
      <c r="D392" s="52" t="s">
        <v>518</v>
      </c>
      <c r="E392" s="45">
        <v>1</v>
      </c>
      <c r="F392" s="46" t="s">
        <v>498</v>
      </c>
      <c r="G392" s="47" t="s">
        <v>60</v>
      </c>
      <c r="H392" s="47" t="s">
        <v>58</v>
      </c>
      <c r="I392" s="48">
        <v>20043810001361</v>
      </c>
      <c r="J392" s="49" t="s">
        <v>717</v>
      </c>
      <c r="K392" s="49" t="s">
        <v>557</v>
      </c>
      <c r="L392" s="49" t="s">
        <v>228</v>
      </c>
      <c r="M392" s="49" t="s">
        <v>229</v>
      </c>
      <c r="N392" s="49" t="s">
        <v>657</v>
      </c>
      <c r="O392" s="50">
        <v>50847236.24</v>
      </c>
      <c r="P392" s="50">
        <v>42051861.8</v>
      </c>
      <c r="Q392" s="50">
        <v>5505859.28</v>
      </c>
      <c r="R392" s="50">
        <v>12312708.52</v>
      </c>
      <c r="S392" s="51" t="s">
        <v>1879</v>
      </c>
      <c r="T392" s="50">
        <v>84901248.8</v>
      </c>
      <c r="U392" s="49" t="s">
        <v>665</v>
      </c>
      <c r="V392" s="47" t="s">
        <v>1573</v>
      </c>
      <c r="W392" s="9">
        <f t="shared" si="11"/>
        <v>1361</v>
      </c>
    </row>
    <row r="393" spans="1:23" s="10" customFormat="1" ht="151.5" customHeight="1">
      <c r="A393" s="8">
        <v>38</v>
      </c>
      <c r="B393" s="52" t="s">
        <v>60</v>
      </c>
      <c r="C393" s="52" t="s">
        <v>99</v>
      </c>
      <c r="D393" s="52" t="s">
        <v>518</v>
      </c>
      <c r="E393" s="45">
        <v>1</v>
      </c>
      <c r="F393" s="46" t="s">
        <v>498</v>
      </c>
      <c r="G393" s="47" t="s">
        <v>60</v>
      </c>
      <c r="H393" s="47" t="s">
        <v>554</v>
      </c>
      <c r="I393" s="48" t="s">
        <v>555</v>
      </c>
      <c r="J393" s="49" t="s">
        <v>539</v>
      </c>
      <c r="K393" s="49" t="s">
        <v>1322</v>
      </c>
      <c r="L393" s="49" t="s">
        <v>228</v>
      </c>
      <c r="M393" s="49" t="s">
        <v>229</v>
      </c>
      <c r="N393" s="49" t="s">
        <v>657</v>
      </c>
      <c r="O393" s="50">
        <v>361044459.6</v>
      </c>
      <c r="P393" s="50">
        <v>75000000</v>
      </c>
      <c r="Q393" s="50">
        <v>25521667.73</v>
      </c>
      <c r="R393" s="50">
        <v>75742727.63</v>
      </c>
      <c r="S393" s="51" t="s">
        <v>1880</v>
      </c>
      <c r="T393" s="50">
        <v>288422907.38</v>
      </c>
      <c r="U393" s="49" t="s">
        <v>665</v>
      </c>
      <c r="V393" s="47" t="s">
        <v>1574</v>
      </c>
      <c r="W393" s="9">
        <f t="shared" si="11"/>
        <v>1395</v>
      </c>
    </row>
    <row r="394" spans="1:23" s="10" customFormat="1" ht="151.5" customHeight="1">
      <c r="A394" s="8">
        <v>38</v>
      </c>
      <c r="B394" s="52" t="s">
        <v>60</v>
      </c>
      <c r="C394" s="52" t="s">
        <v>99</v>
      </c>
      <c r="D394" s="52" t="s">
        <v>518</v>
      </c>
      <c r="E394" s="45">
        <v>1</v>
      </c>
      <c r="F394" s="46" t="s">
        <v>498</v>
      </c>
      <c r="G394" s="47" t="s">
        <v>60</v>
      </c>
      <c r="H394" s="47" t="s">
        <v>324</v>
      </c>
      <c r="I394" s="48" t="s">
        <v>325</v>
      </c>
      <c r="J394" s="49" t="s">
        <v>326</v>
      </c>
      <c r="K394" s="49" t="s">
        <v>557</v>
      </c>
      <c r="L394" s="49" t="s">
        <v>228</v>
      </c>
      <c r="M394" s="49" t="s">
        <v>229</v>
      </c>
      <c r="N394" s="49" t="s">
        <v>657</v>
      </c>
      <c r="O394" s="50">
        <v>130144677.81</v>
      </c>
      <c r="P394" s="50">
        <v>90005746.4</v>
      </c>
      <c r="Q394" s="50">
        <v>11030712.05</v>
      </c>
      <c r="R394" s="50">
        <v>637734.95</v>
      </c>
      <c r="S394" s="51" t="s">
        <v>1881</v>
      </c>
      <c r="T394" s="50">
        <v>230541551.31</v>
      </c>
      <c r="U394" s="49" t="s">
        <v>665</v>
      </c>
      <c r="V394" s="47" t="s">
        <v>1575</v>
      </c>
      <c r="W394" s="9">
        <f t="shared" si="11"/>
        <v>1469</v>
      </c>
    </row>
    <row r="395" spans="1:23" s="10" customFormat="1" ht="151.5" customHeight="1">
      <c r="A395" s="8">
        <v>38</v>
      </c>
      <c r="B395" s="52" t="s">
        <v>60</v>
      </c>
      <c r="C395" s="52" t="s">
        <v>99</v>
      </c>
      <c r="D395" s="52" t="s">
        <v>518</v>
      </c>
      <c r="E395" s="45">
        <v>1</v>
      </c>
      <c r="F395" s="46" t="s">
        <v>498</v>
      </c>
      <c r="G395" s="47" t="s">
        <v>60</v>
      </c>
      <c r="H395" s="47" t="s">
        <v>327</v>
      </c>
      <c r="I395" s="48" t="s">
        <v>328</v>
      </c>
      <c r="J395" s="49" t="s">
        <v>329</v>
      </c>
      <c r="K395" s="49" t="s">
        <v>1323</v>
      </c>
      <c r="L395" s="49" t="s">
        <v>228</v>
      </c>
      <c r="M395" s="49" t="s">
        <v>229</v>
      </c>
      <c r="N395" s="49" t="s">
        <v>657</v>
      </c>
      <c r="O395" s="50">
        <v>37296135.46</v>
      </c>
      <c r="P395" s="50">
        <v>5881268.64</v>
      </c>
      <c r="Q395" s="50">
        <v>2726284.7</v>
      </c>
      <c r="R395" s="50">
        <v>428965.07</v>
      </c>
      <c r="S395" s="51" t="s">
        <v>1882</v>
      </c>
      <c r="T395" s="50">
        <v>45473541.58</v>
      </c>
      <c r="U395" s="49" t="s">
        <v>665</v>
      </c>
      <c r="V395" s="47" t="s">
        <v>1576</v>
      </c>
      <c r="W395" s="9">
        <f t="shared" si="11"/>
        <v>1470</v>
      </c>
    </row>
    <row r="396" spans="1:23" s="10" customFormat="1" ht="151.5" customHeight="1">
      <c r="A396" s="8">
        <v>38</v>
      </c>
      <c r="B396" s="52" t="s">
        <v>60</v>
      </c>
      <c r="C396" s="52" t="s">
        <v>99</v>
      </c>
      <c r="D396" s="52" t="s">
        <v>518</v>
      </c>
      <c r="E396" s="45">
        <v>1</v>
      </c>
      <c r="F396" s="46" t="s">
        <v>498</v>
      </c>
      <c r="G396" s="47" t="s">
        <v>60</v>
      </c>
      <c r="H396" s="47" t="s">
        <v>346</v>
      </c>
      <c r="I396" s="48" t="s">
        <v>347</v>
      </c>
      <c r="J396" s="49" t="s">
        <v>348</v>
      </c>
      <c r="K396" s="49" t="s">
        <v>557</v>
      </c>
      <c r="L396" s="49" t="s">
        <v>228</v>
      </c>
      <c r="M396" s="49" t="s">
        <v>229</v>
      </c>
      <c r="N396" s="49" t="s">
        <v>657</v>
      </c>
      <c r="O396" s="50">
        <v>9779760.39</v>
      </c>
      <c r="P396" s="50">
        <v>10554284</v>
      </c>
      <c r="Q396" s="50">
        <v>1051347.26</v>
      </c>
      <c r="R396" s="50">
        <v>2758357.54</v>
      </c>
      <c r="S396" s="51" t="s">
        <v>1883</v>
      </c>
      <c r="T396" s="50">
        <v>17298923.23</v>
      </c>
      <c r="U396" s="49" t="s">
        <v>665</v>
      </c>
      <c r="V396" s="47" t="s">
        <v>1577</v>
      </c>
      <c r="W396" s="9">
        <f t="shared" si="11"/>
        <v>1471</v>
      </c>
    </row>
    <row r="397" spans="1:23" s="10" customFormat="1" ht="151.5" customHeight="1">
      <c r="A397" s="8">
        <v>38</v>
      </c>
      <c r="B397" s="52" t="s">
        <v>60</v>
      </c>
      <c r="C397" s="52" t="s">
        <v>99</v>
      </c>
      <c r="D397" s="52" t="s">
        <v>518</v>
      </c>
      <c r="E397" s="45">
        <v>1</v>
      </c>
      <c r="F397" s="46" t="s">
        <v>498</v>
      </c>
      <c r="G397" s="47" t="s">
        <v>60</v>
      </c>
      <c r="H397" s="47" t="s">
        <v>251</v>
      </c>
      <c r="I397" s="48" t="s">
        <v>915</v>
      </c>
      <c r="J397" s="49" t="s">
        <v>252</v>
      </c>
      <c r="K397" s="49" t="s">
        <v>253</v>
      </c>
      <c r="L397" s="49" t="s">
        <v>228</v>
      </c>
      <c r="M397" s="49" t="s">
        <v>229</v>
      </c>
      <c r="N397" s="49" t="s">
        <v>657</v>
      </c>
      <c r="O397" s="50">
        <v>397445016.74</v>
      </c>
      <c r="P397" s="50">
        <v>153602.94</v>
      </c>
      <c r="Q397" s="50">
        <v>27503509.07</v>
      </c>
      <c r="R397" s="50">
        <v>3294014.81</v>
      </c>
      <c r="S397" s="51" t="s">
        <v>1884</v>
      </c>
      <c r="T397" s="50">
        <v>418476759.03</v>
      </c>
      <c r="U397" s="49" t="s">
        <v>665</v>
      </c>
      <c r="V397" s="47" t="s">
        <v>1951</v>
      </c>
      <c r="W397" s="9">
        <f t="shared" si="11"/>
        <v>1487</v>
      </c>
    </row>
    <row r="398" spans="1:23" s="10" customFormat="1" ht="151.5" customHeight="1">
      <c r="A398" s="8">
        <v>38</v>
      </c>
      <c r="B398" s="52" t="s">
        <v>60</v>
      </c>
      <c r="C398" s="52" t="s">
        <v>99</v>
      </c>
      <c r="D398" s="52" t="s">
        <v>518</v>
      </c>
      <c r="E398" s="45">
        <v>1</v>
      </c>
      <c r="F398" s="46" t="s">
        <v>498</v>
      </c>
      <c r="G398" s="47" t="s">
        <v>60</v>
      </c>
      <c r="H398" s="47" t="s">
        <v>343</v>
      </c>
      <c r="I398" s="48" t="s">
        <v>344</v>
      </c>
      <c r="J398" s="49" t="s">
        <v>343</v>
      </c>
      <c r="K398" s="49" t="s">
        <v>1324</v>
      </c>
      <c r="L398" s="49" t="s">
        <v>228</v>
      </c>
      <c r="M398" s="49" t="s">
        <v>229</v>
      </c>
      <c r="N398" s="49" t="s">
        <v>657</v>
      </c>
      <c r="O398" s="50">
        <v>57552878.21</v>
      </c>
      <c r="P398" s="50">
        <v>19000000</v>
      </c>
      <c r="Q398" s="50">
        <v>4164983.81</v>
      </c>
      <c r="R398" s="50">
        <v>8493561.81</v>
      </c>
      <c r="S398" s="51" t="s">
        <v>1952</v>
      </c>
      <c r="T398" s="50">
        <v>68544042.13</v>
      </c>
      <c r="U398" s="49" t="s">
        <v>665</v>
      </c>
      <c r="V398" s="47" t="s">
        <v>1953</v>
      </c>
      <c r="W398" s="9">
        <f t="shared" si="11"/>
        <v>1496</v>
      </c>
    </row>
    <row r="399" spans="1:23" s="10" customFormat="1" ht="151.5" customHeight="1">
      <c r="A399" s="8">
        <v>38</v>
      </c>
      <c r="B399" s="52" t="s">
        <v>60</v>
      </c>
      <c r="C399" s="52" t="s">
        <v>99</v>
      </c>
      <c r="D399" s="52" t="s">
        <v>518</v>
      </c>
      <c r="E399" s="45">
        <v>1</v>
      </c>
      <c r="F399" s="46" t="s">
        <v>498</v>
      </c>
      <c r="G399" s="47" t="s">
        <v>60</v>
      </c>
      <c r="H399" s="47" t="s">
        <v>1162</v>
      </c>
      <c r="I399" s="48" t="s">
        <v>1163</v>
      </c>
      <c r="J399" s="49" t="s">
        <v>1162</v>
      </c>
      <c r="K399" s="49" t="s">
        <v>1164</v>
      </c>
      <c r="L399" s="49" t="s">
        <v>228</v>
      </c>
      <c r="M399" s="49" t="s">
        <v>229</v>
      </c>
      <c r="N399" s="49" t="s">
        <v>657</v>
      </c>
      <c r="O399" s="50">
        <v>8349237.17</v>
      </c>
      <c r="P399" s="50">
        <v>0</v>
      </c>
      <c r="Q399" s="50">
        <v>568440.01</v>
      </c>
      <c r="R399" s="50">
        <v>203954.18</v>
      </c>
      <c r="S399" s="51" t="s">
        <v>1954</v>
      </c>
      <c r="T399" s="50">
        <v>8712433.32</v>
      </c>
      <c r="U399" s="49" t="s">
        <v>665</v>
      </c>
      <c r="V399" s="47" t="s">
        <v>1955</v>
      </c>
      <c r="W399" s="9">
        <f t="shared" si="11"/>
        <v>1573</v>
      </c>
    </row>
    <row r="400" spans="1:23" s="10" customFormat="1" ht="227.25" customHeight="1">
      <c r="A400" s="8">
        <v>38</v>
      </c>
      <c r="B400" s="52" t="s">
        <v>60</v>
      </c>
      <c r="C400" s="52" t="s">
        <v>99</v>
      </c>
      <c r="D400" s="52" t="s">
        <v>518</v>
      </c>
      <c r="E400" s="45">
        <v>1</v>
      </c>
      <c r="F400" s="46" t="s">
        <v>1117</v>
      </c>
      <c r="G400" s="47" t="s">
        <v>1118</v>
      </c>
      <c r="H400" s="47" t="s">
        <v>1119</v>
      </c>
      <c r="I400" s="48" t="s">
        <v>1120</v>
      </c>
      <c r="J400" s="49" t="s">
        <v>1121</v>
      </c>
      <c r="K400" s="49" t="s">
        <v>1122</v>
      </c>
      <c r="L400" s="49" t="s">
        <v>520</v>
      </c>
      <c r="M400" s="49" t="s">
        <v>1123</v>
      </c>
      <c r="N400" s="49" t="s">
        <v>652</v>
      </c>
      <c r="O400" s="50">
        <v>230899.96</v>
      </c>
      <c r="P400" s="50">
        <v>1630645.17</v>
      </c>
      <c r="Q400" s="50">
        <v>2863.28</v>
      </c>
      <c r="R400" s="50">
        <v>1836886.33</v>
      </c>
      <c r="S400" s="51" t="s">
        <v>1885</v>
      </c>
      <c r="T400" s="50">
        <v>27522.08</v>
      </c>
      <c r="U400" s="49" t="s">
        <v>665</v>
      </c>
      <c r="V400" s="47" t="s">
        <v>1578</v>
      </c>
      <c r="W400" s="9">
        <f t="shared" si="11"/>
        <v>1567</v>
      </c>
    </row>
    <row r="401" spans="1:23" s="20" customFormat="1" ht="13.5" outlineLevel="1">
      <c r="A401" s="18"/>
      <c r="B401" s="63" t="s">
        <v>276</v>
      </c>
      <c r="C401" s="64"/>
      <c r="D401" s="64"/>
      <c r="E401" s="35">
        <f>SUBTOTAL(9,E402:E403)</f>
        <v>1</v>
      </c>
      <c r="F401" s="36"/>
      <c r="G401" s="36"/>
      <c r="H401" s="36"/>
      <c r="I401" s="37"/>
      <c r="J401" s="36"/>
      <c r="K401" s="36"/>
      <c r="L401" s="36"/>
      <c r="M401" s="36"/>
      <c r="N401" s="36"/>
      <c r="O401" s="38"/>
      <c r="P401" s="38"/>
      <c r="Q401" s="38"/>
      <c r="R401" s="38"/>
      <c r="S401" s="36"/>
      <c r="T401" s="38"/>
      <c r="U401" s="36"/>
      <c r="V401" s="39"/>
      <c r="W401" s="19"/>
    </row>
    <row r="402" spans="1:23" s="23" customFormat="1" ht="13.5" outlineLevel="2">
      <c r="A402" s="21"/>
      <c r="B402" s="59" t="s">
        <v>272</v>
      </c>
      <c r="C402" s="60"/>
      <c r="D402" s="60"/>
      <c r="E402" s="40">
        <f>SUBTOTAL(9,E403:E403)</f>
        <v>1</v>
      </c>
      <c r="F402" s="41"/>
      <c r="G402" s="41"/>
      <c r="H402" s="41"/>
      <c r="I402" s="42"/>
      <c r="J402" s="41"/>
      <c r="K402" s="41"/>
      <c r="L402" s="41"/>
      <c r="M402" s="41"/>
      <c r="N402" s="41"/>
      <c r="O402" s="43"/>
      <c r="P402" s="43"/>
      <c r="Q402" s="43"/>
      <c r="R402" s="43"/>
      <c r="S402" s="41"/>
      <c r="T402" s="43"/>
      <c r="U402" s="41"/>
      <c r="V402" s="44"/>
      <c r="W402" s="22"/>
    </row>
    <row r="403" spans="1:23" s="10" customFormat="1" ht="151.5" customHeight="1">
      <c r="A403" s="8">
        <v>38</v>
      </c>
      <c r="B403" s="52" t="s">
        <v>60</v>
      </c>
      <c r="C403" s="52" t="s">
        <v>164</v>
      </c>
      <c r="D403" s="52" t="s">
        <v>191</v>
      </c>
      <c r="E403" s="45">
        <v>1</v>
      </c>
      <c r="F403" s="46" t="s">
        <v>712</v>
      </c>
      <c r="G403" s="47" t="s">
        <v>713</v>
      </c>
      <c r="H403" s="47" t="s">
        <v>713</v>
      </c>
      <c r="I403" s="48" t="s">
        <v>776</v>
      </c>
      <c r="J403" s="49" t="s">
        <v>861</v>
      </c>
      <c r="K403" s="49" t="s">
        <v>885</v>
      </c>
      <c r="L403" s="49" t="s">
        <v>690</v>
      </c>
      <c r="M403" s="49" t="s">
        <v>836</v>
      </c>
      <c r="N403" s="49" t="s">
        <v>230</v>
      </c>
      <c r="O403" s="50">
        <v>59259251.22</v>
      </c>
      <c r="P403" s="50">
        <v>0</v>
      </c>
      <c r="Q403" s="50">
        <v>0</v>
      </c>
      <c r="R403" s="50">
        <v>0</v>
      </c>
      <c r="S403" s="51" t="s">
        <v>1886</v>
      </c>
      <c r="T403" s="50">
        <v>59259251.22</v>
      </c>
      <c r="U403" s="49" t="s">
        <v>231</v>
      </c>
      <c r="V403" s="47" t="s">
        <v>1579</v>
      </c>
      <c r="W403" s="9">
        <f>IF(OR(LEFT(I403)="7",LEFT(I403,1)="8"),VALUE(RIGHT(I403,3)),VALUE(RIGHT(I403,4)))</f>
        <v>1302</v>
      </c>
    </row>
    <row r="404" spans="1:23" s="17" customFormat="1" ht="37.5" customHeight="1" outlineLevel="3">
      <c r="A404" s="15"/>
      <c r="B404" s="61" t="s">
        <v>1306</v>
      </c>
      <c r="C404" s="62"/>
      <c r="D404" s="62"/>
      <c r="E404" s="29">
        <f>SUBTOTAL(9,E407)</f>
        <v>1</v>
      </c>
      <c r="F404" s="53"/>
      <c r="G404" s="53"/>
      <c r="H404" s="53"/>
      <c r="I404" s="31"/>
      <c r="J404" s="53"/>
      <c r="K404" s="53"/>
      <c r="L404" s="53"/>
      <c r="M404" s="53"/>
      <c r="N404" s="53"/>
      <c r="O404" s="32"/>
      <c r="P404" s="33"/>
      <c r="Q404" s="33"/>
      <c r="R404" s="33"/>
      <c r="S404" s="53"/>
      <c r="T404" s="33"/>
      <c r="U404" s="53"/>
      <c r="V404" s="34"/>
      <c r="W404" s="16"/>
    </row>
    <row r="405" spans="1:23" s="20" customFormat="1" ht="13.5" outlineLevel="1">
      <c r="A405" s="18"/>
      <c r="B405" s="63" t="s">
        <v>671</v>
      </c>
      <c r="C405" s="64" t="s">
        <v>669</v>
      </c>
      <c r="D405" s="64"/>
      <c r="E405" s="35">
        <f>SUBTOTAL(9,E406:E407)</f>
        <v>1</v>
      </c>
      <c r="F405" s="36"/>
      <c r="G405" s="36"/>
      <c r="H405" s="36"/>
      <c r="I405" s="37"/>
      <c r="J405" s="36"/>
      <c r="K405" s="36"/>
      <c r="L405" s="36"/>
      <c r="M405" s="36"/>
      <c r="N405" s="36"/>
      <c r="O405" s="38"/>
      <c r="P405" s="38"/>
      <c r="Q405" s="38"/>
      <c r="R405" s="38"/>
      <c r="S405" s="36"/>
      <c r="T405" s="38"/>
      <c r="U405" s="36"/>
      <c r="V405" s="39"/>
      <c r="W405" s="19"/>
    </row>
    <row r="406" spans="1:23" s="23" customFormat="1" ht="13.5" outlineLevel="2">
      <c r="A406" s="21"/>
      <c r="B406" s="59" t="s">
        <v>272</v>
      </c>
      <c r="C406" s="60"/>
      <c r="D406" s="60"/>
      <c r="E406" s="40">
        <f>SUBTOTAL(9,E407)</f>
        <v>1</v>
      </c>
      <c r="F406" s="41"/>
      <c r="G406" s="41"/>
      <c r="H406" s="41"/>
      <c r="I406" s="42"/>
      <c r="J406" s="41"/>
      <c r="K406" s="41"/>
      <c r="L406" s="41"/>
      <c r="M406" s="41"/>
      <c r="N406" s="41"/>
      <c r="O406" s="43"/>
      <c r="P406" s="43"/>
      <c r="Q406" s="43"/>
      <c r="R406" s="43"/>
      <c r="S406" s="41"/>
      <c r="T406" s="43"/>
      <c r="U406" s="41"/>
      <c r="V406" s="44"/>
      <c r="W406" s="22"/>
    </row>
    <row r="407" spans="1:23" s="10" customFormat="1" ht="151.5" customHeight="1">
      <c r="A407" s="8">
        <v>45</v>
      </c>
      <c r="B407" s="52" t="s">
        <v>1306</v>
      </c>
      <c r="C407" s="52" t="s">
        <v>99</v>
      </c>
      <c r="D407" s="52" t="s">
        <v>191</v>
      </c>
      <c r="E407" s="45">
        <v>1</v>
      </c>
      <c r="F407" s="46">
        <v>314</v>
      </c>
      <c r="G407" s="47" t="s">
        <v>783</v>
      </c>
      <c r="H407" s="47" t="s">
        <v>280</v>
      </c>
      <c r="I407" s="48">
        <v>20164531401590</v>
      </c>
      <c r="J407" s="49" t="s">
        <v>1325</v>
      </c>
      <c r="K407" s="49" t="s">
        <v>1326</v>
      </c>
      <c r="L407" s="49" t="s">
        <v>228</v>
      </c>
      <c r="M407" s="49" t="s">
        <v>380</v>
      </c>
      <c r="N407" s="49" t="s">
        <v>230</v>
      </c>
      <c r="O407" s="50">
        <v>441705918.22</v>
      </c>
      <c r="P407" s="50">
        <v>100000000</v>
      </c>
      <c r="Q407" s="50">
        <v>28154535.8</v>
      </c>
      <c r="R407" s="50">
        <v>64382767.79</v>
      </c>
      <c r="S407" s="51" t="s">
        <v>1887</v>
      </c>
      <c r="T407" s="50">
        <v>505477686.23</v>
      </c>
      <c r="U407" s="49" t="s">
        <v>665</v>
      </c>
      <c r="V407" s="47" t="s">
        <v>1369</v>
      </c>
      <c r="W407" s="9">
        <f>IF(OR(LEFT(I407)="7",LEFT(I407,1)="8"),VALUE(RIGHT(I407,3)),VALUE(RIGHT(I407,4)))</f>
        <v>1590</v>
      </c>
    </row>
    <row r="408" spans="1:23" s="17" customFormat="1" ht="37.5" customHeight="1" outlineLevel="3">
      <c r="A408" s="15"/>
      <c r="B408" s="61" t="s">
        <v>1307</v>
      </c>
      <c r="C408" s="62"/>
      <c r="D408" s="62"/>
      <c r="E408" s="29">
        <f>SUBTOTAL(9,E411)</f>
        <v>1</v>
      </c>
      <c r="F408" s="53"/>
      <c r="G408" s="53"/>
      <c r="H408" s="53"/>
      <c r="I408" s="31"/>
      <c r="J408" s="53"/>
      <c r="K408" s="53"/>
      <c r="L408" s="53"/>
      <c r="M408" s="53"/>
      <c r="N408" s="53"/>
      <c r="O408" s="32"/>
      <c r="P408" s="33"/>
      <c r="Q408" s="33"/>
      <c r="R408" s="33"/>
      <c r="S408" s="53"/>
      <c r="T408" s="33"/>
      <c r="U408" s="53"/>
      <c r="V408" s="34"/>
      <c r="W408" s="16"/>
    </row>
    <row r="409" spans="1:23" s="20" customFormat="1" ht="13.5" outlineLevel="1">
      <c r="A409" s="18"/>
      <c r="B409" s="63" t="s">
        <v>671</v>
      </c>
      <c r="C409" s="64" t="s">
        <v>669</v>
      </c>
      <c r="D409" s="64"/>
      <c r="E409" s="35">
        <f>SUBTOTAL(9,E410:E411)</f>
        <v>1</v>
      </c>
      <c r="F409" s="36"/>
      <c r="G409" s="36"/>
      <c r="H409" s="36"/>
      <c r="I409" s="37"/>
      <c r="J409" s="36"/>
      <c r="K409" s="36"/>
      <c r="L409" s="36"/>
      <c r="M409" s="36"/>
      <c r="N409" s="36"/>
      <c r="O409" s="38"/>
      <c r="P409" s="38"/>
      <c r="Q409" s="38"/>
      <c r="R409" s="38"/>
      <c r="S409" s="36"/>
      <c r="T409" s="38"/>
      <c r="U409" s="36"/>
      <c r="V409" s="39"/>
      <c r="W409" s="19"/>
    </row>
    <row r="410" spans="1:23" s="23" customFormat="1" ht="13.5" outlineLevel="2">
      <c r="A410" s="21"/>
      <c r="B410" s="59" t="s">
        <v>272</v>
      </c>
      <c r="C410" s="60"/>
      <c r="D410" s="60"/>
      <c r="E410" s="40">
        <f>SUBTOTAL(9,E411)</f>
        <v>1</v>
      </c>
      <c r="F410" s="41"/>
      <c r="G410" s="41"/>
      <c r="H410" s="41"/>
      <c r="I410" s="42"/>
      <c r="J410" s="41"/>
      <c r="K410" s="41"/>
      <c r="L410" s="41"/>
      <c r="M410" s="41"/>
      <c r="N410" s="41"/>
      <c r="O410" s="43"/>
      <c r="P410" s="43"/>
      <c r="Q410" s="43"/>
      <c r="R410" s="43"/>
      <c r="S410" s="41"/>
      <c r="T410" s="43"/>
      <c r="U410" s="41"/>
      <c r="V410" s="44"/>
      <c r="W410" s="22"/>
    </row>
    <row r="411" spans="1:23" s="10" customFormat="1" ht="151.5" customHeight="1">
      <c r="A411" s="8">
        <v>46</v>
      </c>
      <c r="B411" s="52" t="s">
        <v>1307</v>
      </c>
      <c r="C411" s="52" t="s">
        <v>99</v>
      </c>
      <c r="D411" s="52" t="s">
        <v>191</v>
      </c>
      <c r="E411" s="45">
        <v>1</v>
      </c>
      <c r="F411" s="46">
        <v>300</v>
      </c>
      <c r="G411" s="47" t="s">
        <v>658</v>
      </c>
      <c r="H411" s="47" t="s">
        <v>280</v>
      </c>
      <c r="I411" s="48">
        <v>20164630001589</v>
      </c>
      <c r="J411" s="49" t="s">
        <v>1327</v>
      </c>
      <c r="K411" s="49" t="s">
        <v>1328</v>
      </c>
      <c r="L411" s="49" t="s">
        <v>228</v>
      </c>
      <c r="M411" s="49" t="s">
        <v>380</v>
      </c>
      <c r="N411" s="49" t="s">
        <v>230</v>
      </c>
      <c r="O411" s="50">
        <v>960796699</v>
      </c>
      <c r="P411" s="50">
        <v>58166903</v>
      </c>
      <c r="Q411" s="50">
        <v>54698699</v>
      </c>
      <c r="R411" s="50">
        <v>382144682</v>
      </c>
      <c r="S411" s="51" t="s">
        <v>1888</v>
      </c>
      <c r="T411" s="50">
        <v>691607619</v>
      </c>
      <c r="U411" s="49" t="s">
        <v>665</v>
      </c>
      <c r="V411" s="47" t="s">
        <v>1329</v>
      </c>
      <c r="W411" s="9">
        <f>IF(OR(LEFT(I411)="7",LEFT(I411,1)="8"),VALUE(RIGHT(I411,3)),VALUE(RIGHT(I411,4)))</f>
        <v>1589</v>
      </c>
    </row>
    <row r="412" spans="1:23" s="17" customFormat="1" ht="37.5" customHeight="1" outlineLevel="3">
      <c r="A412" s="15"/>
      <c r="B412" s="61" t="s">
        <v>1308</v>
      </c>
      <c r="C412" s="62"/>
      <c r="D412" s="62"/>
      <c r="E412" s="29">
        <f>SUBTOTAL(9,E415)</f>
        <v>1</v>
      </c>
      <c r="F412" s="53"/>
      <c r="G412" s="53"/>
      <c r="H412" s="53"/>
      <c r="I412" s="31"/>
      <c r="J412" s="53"/>
      <c r="K412" s="53"/>
      <c r="L412" s="53"/>
      <c r="M412" s="53"/>
      <c r="N412" s="53"/>
      <c r="O412" s="32"/>
      <c r="P412" s="33"/>
      <c r="Q412" s="33"/>
      <c r="R412" s="33"/>
      <c r="S412" s="53"/>
      <c r="T412" s="33"/>
      <c r="U412" s="53"/>
      <c r="V412" s="34"/>
      <c r="W412" s="16"/>
    </row>
    <row r="413" spans="1:23" s="20" customFormat="1" ht="13.5" outlineLevel="1">
      <c r="A413" s="18"/>
      <c r="B413" s="63" t="s">
        <v>671</v>
      </c>
      <c r="C413" s="64" t="s">
        <v>669</v>
      </c>
      <c r="D413" s="64"/>
      <c r="E413" s="35">
        <f>SUBTOTAL(9,E414:E415)</f>
        <v>1</v>
      </c>
      <c r="F413" s="36"/>
      <c r="G413" s="36"/>
      <c r="H413" s="36"/>
      <c r="I413" s="37"/>
      <c r="J413" s="36"/>
      <c r="K413" s="36"/>
      <c r="L413" s="36"/>
      <c r="M413" s="36"/>
      <c r="N413" s="36"/>
      <c r="O413" s="38"/>
      <c r="P413" s="38"/>
      <c r="Q413" s="38"/>
      <c r="R413" s="38"/>
      <c r="S413" s="36"/>
      <c r="T413" s="38"/>
      <c r="U413" s="36"/>
      <c r="V413" s="39"/>
      <c r="W413" s="19"/>
    </row>
    <row r="414" spans="1:23" s="23" customFormat="1" ht="13.5" outlineLevel="2">
      <c r="A414" s="21"/>
      <c r="B414" s="59" t="s">
        <v>272</v>
      </c>
      <c r="C414" s="60"/>
      <c r="D414" s="60"/>
      <c r="E414" s="40">
        <f>SUBTOTAL(9,E415)</f>
        <v>1</v>
      </c>
      <c r="F414" s="41"/>
      <c r="G414" s="41"/>
      <c r="H414" s="41"/>
      <c r="I414" s="42"/>
      <c r="J414" s="41"/>
      <c r="K414" s="41"/>
      <c r="L414" s="41"/>
      <c r="M414" s="41"/>
      <c r="N414" s="41"/>
      <c r="O414" s="43"/>
      <c r="P414" s="43"/>
      <c r="Q414" s="43"/>
      <c r="R414" s="43"/>
      <c r="S414" s="41"/>
      <c r="T414" s="43"/>
      <c r="U414" s="41"/>
      <c r="V414" s="44"/>
      <c r="W414" s="22"/>
    </row>
    <row r="415" spans="1:23" s="10" customFormat="1" ht="215.25" customHeight="1">
      <c r="A415" s="8">
        <v>47</v>
      </c>
      <c r="B415" s="52" t="s">
        <v>1308</v>
      </c>
      <c r="C415" s="52" t="s">
        <v>99</v>
      </c>
      <c r="D415" s="52" t="s">
        <v>191</v>
      </c>
      <c r="E415" s="45">
        <v>1</v>
      </c>
      <c r="F415" s="46" t="s">
        <v>1187</v>
      </c>
      <c r="G415" s="47" t="s">
        <v>1188</v>
      </c>
      <c r="H415" s="47" t="s">
        <v>1188</v>
      </c>
      <c r="I415" s="48" t="s">
        <v>1189</v>
      </c>
      <c r="J415" s="49" t="s">
        <v>1190</v>
      </c>
      <c r="K415" s="49" t="s">
        <v>1191</v>
      </c>
      <c r="L415" s="49" t="s">
        <v>228</v>
      </c>
      <c r="M415" s="49" t="s">
        <v>647</v>
      </c>
      <c r="N415" s="49" t="s">
        <v>657</v>
      </c>
      <c r="O415" s="50">
        <v>1508823481.55</v>
      </c>
      <c r="P415" s="50">
        <v>1523869.09</v>
      </c>
      <c r="Q415" s="50">
        <v>184252140.25</v>
      </c>
      <c r="R415" s="50">
        <v>381477296.14</v>
      </c>
      <c r="S415" s="51" t="s">
        <v>1889</v>
      </c>
      <c r="T415" s="50">
        <v>1313122194.75</v>
      </c>
      <c r="U415" s="49" t="s">
        <v>231</v>
      </c>
      <c r="V415" s="47" t="s">
        <v>1580</v>
      </c>
      <c r="W415" s="9">
        <f>IF(OR(LEFT(I415)="7",LEFT(I415,1)="8"),VALUE(RIGHT(I415,3)),VALUE(RIGHT(I415,4)))</f>
        <v>1584</v>
      </c>
    </row>
    <row r="416" spans="1:23" s="17" customFormat="1" ht="34.5" customHeight="1" outlineLevel="3">
      <c r="A416" s="15"/>
      <c r="B416" s="61" t="s">
        <v>1370</v>
      </c>
      <c r="C416" s="62"/>
      <c r="D416" s="62"/>
      <c r="E416" s="29">
        <f>SUBTOTAL(9,E419:E437)</f>
        <v>14</v>
      </c>
      <c r="F416" s="54"/>
      <c r="G416" s="54"/>
      <c r="H416" s="54"/>
      <c r="I416" s="31"/>
      <c r="J416" s="54"/>
      <c r="K416" s="54"/>
      <c r="L416" s="54"/>
      <c r="M416" s="54"/>
      <c r="N416" s="54"/>
      <c r="O416" s="32"/>
      <c r="P416" s="33"/>
      <c r="Q416" s="33"/>
      <c r="R416" s="33"/>
      <c r="S416" s="54"/>
      <c r="T416" s="33"/>
      <c r="U416" s="54"/>
      <c r="V416" s="34"/>
      <c r="W416" s="16"/>
    </row>
    <row r="417" spans="1:23" s="20" customFormat="1" ht="13.5" outlineLevel="1">
      <c r="A417" s="18"/>
      <c r="B417" s="63" t="s">
        <v>671</v>
      </c>
      <c r="C417" s="64"/>
      <c r="D417" s="64"/>
      <c r="E417" s="35">
        <f>SUBTOTAL(9,E418:E431)</f>
        <v>11</v>
      </c>
      <c r="F417" s="36"/>
      <c r="G417" s="36"/>
      <c r="H417" s="36"/>
      <c r="I417" s="37"/>
      <c r="J417" s="36"/>
      <c r="K417" s="36"/>
      <c r="L417" s="36"/>
      <c r="M417" s="36"/>
      <c r="N417" s="36"/>
      <c r="O417" s="38"/>
      <c r="P417" s="38"/>
      <c r="Q417" s="38"/>
      <c r="R417" s="38"/>
      <c r="S417" s="36"/>
      <c r="T417" s="38"/>
      <c r="U417" s="36"/>
      <c r="V417" s="39"/>
      <c r="W417" s="19"/>
    </row>
    <row r="418" spans="1:23" s="23" customFormat="1" ht="13.5" outlineLevel="2">
      <c r="A418" s="21"/>
      <c r="B418" s="59" t="s">
        <v>881</v>
      </c>
      <c r="C418" s="60"/>
      <c r="D418" s="60"/>
      <c r="E418" s="40">
        <f>SUBTOTAL(9,E419:E425)</f>
        <v>7</v>
      </c>
      <c r="F418" s="41"/>
      <c r="G418" s="41"/>
      <c r="H418" s="41"/>
      <c r="I418" s="42"/>
      <c r="J418" s="41"/>
      <c r="K418" s="41"/>
      <c r="L418" s="41"/>
      <c r="M418" s="41"/>
      <c r="N418" s="41"/>
      <c r="O418" s="43"/>
      <c r="P418" s="43"/>
      <c r="Q418" s="43"/>
      <c r="R418" s="43"/>
      <c r="S418" s="41"/>
      <c r="T418" s="43"/>
      <c r="U418" s="41"/>
      <c r="V418" s="44"/>
      <c r="W418" s="22"/>
    </row>
    <row r="419" spans="1:23" s="10" customFormat="1" ht="151.5" customHeight="1">
      <c r="A419" s="8">
        <v>48</v>
      </c>
      <c r="B419" s="52" t="s">
        <v>1370</v>
      </c>
      <c r="C419" s="52" t="s">
        <v>99</v>
      </c>
      <c r="D419" s="52" t="s">
        <v>191</v>
      </c>
      <c r="E419" s="45">
        <v>1</v>
      </c>
      <c r="F419" s="46">
        <v>210</v>
      </c>
      <c r="G419" s="47" t="s">
        <v>1371</v>
      </c>
      <c r="H419" s="47" t="s">
        <v>508</v>
      </c>
      <c r="I419" s="48" t="s">
        <v>493</v>
      </c>
      <c r="J419" s="49" t="s">
        <v>494</v>
      </c>
      <c r="K419" s="49" t="s">
        <v>808</v>
      </c>
      <c r="L419" s="49" t="s">
        <v>228</v>
      </c>
      <c r="M419" s="49" t="s">
        <v>664</v>
      </c>
      <c r="N419" s="49" t="s">
        <v>230</v>
      </c>
      <c r="O419" s="50">
        <v>37708086.24</v>
      </c>
      <c r="P419" s="50">
        <v>0</v>
      </c>
      <c r="Q419" s="50">
        <v>2693995.36</v>
      </c>
      <c r="R419" s="50">
        <v>-3128780.78</v>
      </c>
      <c r="S419" s="51" t="s">
        <v>1890</v>
      </c>
      <c r="T419" s="50">
        <v>41961972.86</v>
      </c>
      <c r="U419" s="49" t="s">
        <v>665</v>
      </c>
      <c r="V419" s="47" t="s">
        <v>1581</v>
      </c>
      <c r="W419" s="9">
        <f aca="true" t="shared" si="12" ref="W419:W425">IF(OR(LEFT(I419)="7",LEFT(I419,1)="8"),VALUE(RIGHT(I419,3)),VALUE(RIGHT(I419,4)))</f>
        <v>46</v>
      </c>
    </row>
    <row r="420" spans="1:23" s="10" customFormat="1" ht="151.5" customHeight="1">
      <c r="A420" s="8">
        <v>48</v>
      </c>
      <c r="B420" s="52" t="s">
        <v>1370</v>
      </c>
      <c r="C420" s="52" t="s">
        <v>99</v>
      </c>
      <c r="D420" s="52" t="s">
        <v>191</v>
      </c>
      <c r="E420" s="45">
        <v>1</v>
      </c>
      <c r="F420" s="46">
        <v>410</v>
      </c>
      <c r="G420" s="47" t="s">
        <v>610</v>
      </c>
      <c r="H420" s="47" t="s">
        <v>508</v>
      </c>
      <c r="I420" s="48" t="s">
        <v>456</v>
      </c>
      <c r="J420" s="49" t="s">
        <v>457</v>
      </c>
      <c r="K420" s="49" t="s">
        <v>458</v>
      </c>
      <c r="L420" s="49" t="s">
        <v>520</v>
      </c>
      <c r="M420" s="49" t="s">
        <v>492</v>
      </c>
      <c r="N420" s="49" t="s">
        <v>230</v>
      </c>
      <c r="O420" s="50">
        <v>0</v>
      </c>
      <c r="P420" s="50">
        <v>0</v>
      </c>
      <c r="Q420" s="50">
        <v>0</v>
      </c>
      <c r="R420" s="50">
        <v>0</v>
      </c>
      <c r="S420" s="51" t="s">
        <v>1891</v>
      </c>
      <c r="T420" s="50">
        <v>0</v>
      </c>
      <c r="U420" s="49" t="s">
        <v>665</v>
      </c>
      <c r="V420" s="47" t="s">
        <v>1582</v>
      </c>
      <c r="W420" s="9">
        <f t="shared" si="12"/>
        <v>24</v>
      </c>
    </row>
    <row r="421" spans="1:23" s="10" customFormat="1" ht="151.5" customHeight="1">
      <c r="A421" s="8">
        <v>48</v>
      </c>
      <c r="B421" s="52" t="s">
        <v>1370</v>
      </c>
      <c r="C421" s="52" t="s">
        <v>99</v>
      </c>
      <c r="D421" s="52" t="s">
        <v>191</v>
      </c>
      <c r="E421" s="45">
        <v>1</v>
      </c>
      <c r="F421" s="46">
        <v>410</v>
      </c>
      <c r="G421" s="47" t="s">
        <v>610</v>
      </c>
      <c r="H421" s="47" t="s">
        <v>508</v>
      </c>
      <c r="I421" s="48" t="s">
        <v>489</v>
      </c>
      <c r="J421" s="49" t="s">
        <v>490</v>
      </c>
      <c r="K421" s="49" t="s">
        <v>491</v>
      </c>
      <c r="L421" s="49" t="s">
        <v>520</v>
      </c>
      <c r="M421" s="49" t="s">
        <v>492</v>
      </c>
      <c r="N421" s="49" t="s">
        <v>230</v>
      </c>
      <c r="O421" s="50">
        <v>0</v>
      </c>
      <c r="P421" s="50">
        <v>0</v>
      </c>
      <c r="Q421" s="50">
        <v>0</v>
      </c>
      <c r="R421" s="50">
        <v>0</v>
      </c>
      <c r="S421" s="51" t="s">
        <v>1892</v>
      </c>
      <c r="T421" s="50">
        <v>16447355</v>
      </c>
      <c r="U421" s="49" t="s">
        <v>665</v>
      </c>
      <c r="V421" s="47" t="s">
        <v>1583</v>
      </c>
      <c r="W421" s="9">
        <f t="shared" si="12"/>
        <v>717</v>
      </c>
    </row>
    <row r="422" spans="1:23" s="10" customFormat="1" ht="151.5" customHeight="1">
      <c r="A422" s="8">
        <v>48</v>
      </c>
      <c r="B422" s="52" t="s">
        <v>1370</v>
      </c>
      <c r="C422" s="52" t="s">
        <v>99</v>
      </c>
      <c r="D422" s="52" t="s">
        <v>191</v>
      </c>
      <c r="E422" s="45">
        <v>1</v>
      </c>
      <c r="F422" s="46" t="s">
        <v>559</v>
      </c>
      <c r="G422" s="47" t="s">
        <v>240</v>
      </c>
      <c r="H422" s="47" t="s">
        <v>508</v>
      </c>
      <c r="I422" s="48" t="s">
        <v>527</v>
      </c>
      <c r="J422" s="49" t="s">
        <v>528</v>
      </c>
      <c r="K422" s="49" t="s">
        <v>921</v>
      </c>
      <c r="L422" s="49" t="s">
        <v>228</v>
      </c>
      <c r="M422" s="49" t="s">
        <v>380</v>
      </c>
      <c r="N422" s="49" t="s">
        <v>230</v>
      </c>
      <c r="O422" s="50">
        <v>572308420.1</v>
      </c>
      <c r="P422" s="50">
        <v>0.02</v>
      </c>
      <c r="Q422" s="50">
        <v>29157913.85</v>
      </c>
      <c r="R422" s="50">
        <v>184970861.96</v>
      </c>
      <c r="S422" s="51" t="s">
        <v>1893</v>
      </c>
      <c r="T422" s="50">
        <v>615261856.01</v>
      </c>
      <c r="U422" s="49" t="s">
        <v>665</v>
      </c>
      <c r="V422" s="47" t="s">
        <v>1584</v>
      </c>
      <c r="W422" s="9">
        <f t="shared" si="12"/>
        <v>1513</v>
      </c>
    </row>
    <row r="423" spans="1:23" s="10" customFormat="1" ht="151.5" customHeight="1">
      <c r="A423" s="8">
        <v>48</v>
      </c>
      <c r="B423" s="52" t="s">
        <v>1370</v>
      </c>
      <c r="C423" s="52" t="s">
        <v>99</v>
      </c>
      <c r="D423" s="52" t="s">
        <v>191</v>
      </c>
      <c r="E423" s="45">
        <v>1</v>
      </c>
      <c r="F423" s="46" t="s">
        <v>354</v>
      </c>
      <c r="G423" s="47" t="s">
        <v>1403</v>
      </c>
      <c r="H423" s="47" t="s">
        <v>1372</v>
      </c>
      <c r="I423" s="48" t="s">
        <v>355</v>
      </c>
      <c r="J423" s="49" t="s">
        <v>356</v>
      </c>
      <c r="K423" s="49" t="s">
        <v>357</v>
      </c>
      <c r="L423" s="49" t="s">
        <v>690</v>
      </c>
      <c r="M423" s="49" t="s">
        <v>389</v>
      </c>
      <c r="N423" s="49" t="s">
        <v>777</v>
      </c>
      <c r="O423" s="50">
        <v>1722623</v>
      </c>
      <c r="P423" s="50">
        <v>0</v>
      </c>
      <c r="Q423" s="50">
        <v>99617</v>
      </c>
      <c r="R423" s="50">
        <v>47732</v>
      </c>
      <c r="S423" s="51" t="s">
        <v>1894</v>
      </c>
      <c r="T423" s="50">
        <v>1774508</v>
      </c>
      <c r="U423" s="49" t="s">
        <v>665</v>
      </c>
      <c r="V423" s="47" t="s">
        <v>1141</v>
      </c>
      <c r="W423" s="9">
        <f t="shared" si="12"/>
        <v>1401</v>
      </c>
    </row>
    <row r="424" spans="1:23" s="10" customFormat="1" ht="151.5" customHeight="1">
      <c r="A424" s="8">
        <v>48</v>
      </c>
      <c r="B424" s="52" t="s">
        <v>1370</v>
      </c>
      <c r="C424" s="52" t="s">
        <v>99</v>
      </c>
      <c r="D424" s="52" t="s">
        <v>191</v>
      </c>
      <c r="E424" s="45">
        <v>1</v>
      </c>
      <c r="F424" s="46" t="s">
        <v>429</v>
      </c>
      <c r="G424" s="47" t="s">
        <v>430</v>
      </c>
      <c r="H424" s="47" t="s">
        <v>430</v>
      </c>
      <c r="I424" s="48" t="s">
        <v>1333</v>
      </c>
      <c r="J424" s="49" t="s">
        <v>1334</v>
      </c>
      <c r="K424" s="49" t="s">
        <v>1335</v>
      </c>
      <c r="L424" s="49" t="s">
        <v>228</v>
      </c>
      <c r="M424" s="49" t="s">
        <v>229</v>
      </c>
      <c r="N424" s="49" t="s">
        <v>230</v>
      </c>
      <c r="O424" s="50">
        <v>176103606.7</v>
      </c>
      <c r="P424" s="50">
        <v>80185743.07</v>
      </c>
      <c r="Q424" s="50">
        <v>14706445.84</v>
      </c>
      <c r="R424" s="50">
        <v>33225529.83</v>
      </c>
      <c r="S424" s="51" t="s">
        <v>1895</v>
      </c>
      <c r="T424" s="50">
        <v>237770265.78</v>
      </c>
      <c r="U424" s="49" t="s">
        <v>231</v>
      </c>
      <c r="V424" s="47" t="s">
        <v>1585</v>
      </c>
      <c r="W424" s="9">
        <f t="shared" si="12"/>
        <v>885</v>
      </c>
    </row>
    <row r="425" spans="1:23" s="10" customFormat="1" ht="151.5" customHeight="1">
      <c r="A425" s="8">
        <v>48</v>
      </c>
      <c r="B425" s="52" t="s">
        <v>1370</v>
      </c>
      <c r="C425" s="52" t="s">
        <v>99</v>
      </c>
      <c r="D425" s="52" t="s">
        <v>191</v>
      </c>
      <c r="E425" s="45">
        <v>1</v>
      </c>
      <c r="F425" s="46" t="s">
        <v>429</v>
      </c>
      <c r="G425" s="47" t="s">
        <v>430</v>
      </c>
      <c r="H425" s="47" t="s">
        <v>430</v>
      </c>
      <c r="I425" s="48" t="s">
        <v>737</v>
      </c>
      <c r="J425" s="49" t="s">
        <v>473</v>
      </c>
      <c r="K425" s="49" t="s">
        <v>374</v>
      </c>
      <c r="L425" s="49" t="s">
        <v>228</v>
      </c>
      <c r="M425" s="49" t="s">
        <v>229</v>
      </c>
      <c r="N425" s="49" t="s">
        <v>230</v>
      </c>
      <c r="O425" s="50">
        <v>329267625.81</v>
      </c>
      <c r="P425" s="50">
        <v>29690996.33</v>
      </c>
      <c r="Q425" s="50">
        <v>20702917.06</v>
      </c>
      <c r="R425" s="50">
        <v>84216995.19</v>
      </c>
      <c r="S425" s="51" t="s">
        <v>1896</v>
      </c>
      <c r="T425" s="50">
        <v>295444544.01</v>
      </c>
      <c r="U425" s="49" t="s">
        <v>231</v>
      </c>
      <c r="V425" s="47" t="s">
        <v>1586</v>
      </c>
      <c r="W425" s="9">
        <f t="shared" si="12"/>
        <v>1219</v>
      </c>
    </row>
    <row r="426" spans="1:23" s="23" customFormat="1" ht="13.5" outlineLevel="2">
      <c r="A426" s="21"/>
      <c r="B426" s="59" t="s">
        <v>1143</v>
      </c>
      <c r="C426" s="60"/>
      <c r="D426" s="60"/>
      <c r="E426" s="40">
        <f>SUBTOTAL(9,E427:E428)</f>
        <v>2</v>
      </c>
      <c r="F426" s="41"/>
      <c r="G426" s="41"/>
      <c r="H426" s="41"/>
      <c r="I426" s="42"/>
      <c r="J426" s="41"/>
      <c r="K426" s="41"/>
      <c r="L426" s="41"/>
      <c r="M426" s="41"/>
      <c r="N426" s="41"/>
      <c r="O426" s="43"/>
      <c r="P426" s="43"/>
      <c r="Q426" s="43"/>
      <c r="R426" s="43"/>
      <c r="S426" s="41"/>
      <c r="T426" s="43"/>
      <c r="U426" s="41"/>
      <c r="V426" s="44"/>
      <c r="W426" s="22"/>
    </row>
    <row r="427" spans="1:23" s="10" customFormat="1" ht="151.5" customHeight="1">
      <c r="A427" s="8">
        <v>48</v>
      </c>
      <c r="B427" s="52" t="s">
        <v>1370</v>
      </c>
      <c r="C427" s="52" t="s">
        <v>99</v>
      </c>
      <c r="D427" s="52" t="s">
        <v>518</v>
      </c>
      <c r="E427" s="45">
        <v>1</v>
      </c>
      <c r="F427" s="46">
        <v>340</v>
      </c>
      <c r="G427" s="47" t="s">
        <v>1373</v>
      </c>
      <c r="H427" s="47" t="s">
        <v>868</v>
      </c>
      <c r="I427" s="48" t="s">
        <v>869</v>
      </c>
      <c r="J427" s="49" t="s">
        <v>870</v>
      </c>
      <c r="K427" s="49" t="s">
        <v>682</v>
      </c>
      <c r="L427" s="49" t="s">
        <v>690</v>
      </c>
      <c r="M427" s="49" t="s">
        <v>683</v>
      </c>
      <c r="N427" s="49" t="s">
        <v>230</v>
      </c>
      <c r="O427" s="50">
        <v>0</v>
      </c>
      <c r="P427" s="50">
        <v>4000000</v>
      </c>
      <c r="Q427" s="50">
        <v>46263.87</v>
      </c>
      <c r="R427" s="50">
        <v>4000000</v>
      </c>
      <c r="S427" s="51" t="s">
        <v>1897</v>
      </c>
      <c r="T427" s="50">
        <v>12228596.9</v>
      </c>
      <c r="U427" s="49" t="s">
        <v>665</v>
      </c>
      <c r="V427" s="47" t="s">
        <v>1587</v>
      </c>
      <c r="W427" s="9">
        <f>IF(OR(LEFT(I427)="7",LEFT(I427,1)="8"),VALUE(RIGHT(I427,3)),VALUE(RIGHT(I427,4)))</f>
        <v>1467</v>
      </c>
    </row>
    <row r="428" spans="1:23" s="10" customFormat="1" ht="151.5" customHeight="1">
      <c r="A428" s="8">
        <v>48</v>
      </c>
      <c r="B428" s="52" t="s">
        <v>1370</v>
      </c>
      <c r="C428" s="52" t="s">
        <v>99</v>
      </c>
      <c r="D428" s="52" t="s">
        <v>518</v>
      </c>
      <c r="E428" s="45">
        <v>1</v>
      </c>
      <c r="F428" s="46" t="s">
        <v>559</v>
      </c>
      <c r="G428" s="47" t="s">
        <v>240</v>
      </c>
      <c r="H428" s="47" t="s">
        <v>1374</v>
      </c>
      <c r="I428" s="48" t="s">
        <v>241</v>
      </c>
      <c r="J428" s="49" t="s">
        <v>1375</v>
      </c>
      <c r="K428" s="49" t="s">
        <v>242</v>
      </c>
      <c r="L428" s="49" t="s">
        <v>690</v>
      </c>
      <c r="M428" s="49" t="s">
        <v>629</v>
      </c>
      <c r="N428" s="49" t="s">
        <v>230</v>
      </c>
      <c r="O428" s="50">
        <v>0</v>
      </c>
      <c r="P428" s="50">
        <v>0</v>
      </c>
      <c r="Q428" s="50">
        <v>0</v>
      </c>
      <c r="R428" s="50">
        <v>0</v>
      </c>
      <c r="S428" s="51" t="s">
        <v>1898</v>
      </c>
      <c r="T428" s="50">
        <v>0</v>
      </c>
      <c r="U428" s="49" t="s">
        <v>665</v>
      </c>
      <c r="V428" s="47" t="s">
        <v>1588</v>
      </c>
      <c r="W428" s="9">
        <f>IF(OR(LEFT(I428)="7",LEFT(I428,1)="8"),VALUE(RIGHT(I428,3)),VALUE(RIGHT(I428,4)))</f>
        <v>1132</v>
      </c>
    </row>
    <row r="429" spans="1:23" s="23" customFormat="1" ht="13.5" outlineLevel="2">
      <c r="A429" s="21"/>
      <c r="B429" s="59" t="s">
        <v>17</v>
      </c>
      <c r="C429" s="60"/>
      <c r="D429" s="60"/>
      <c r="E429" s="40">
        <f>SUBTOTAL(9,E430:E431)</f>
        <v>2</v>
      </c>
      <c r="F429" s="41"/>
      <c r="G429" s="41"/>
      <c r="H429" s="41"/>
      <c r="I429" s="42"/>
      <c r="J429" s="41"/>
      <c r="K429" s="41"/>
      <c r="L429" s="41"/>
      <c r="M429" s="41"/>
      <c r="N429" s="41"/>
      <c r="O429" s="43"/>
      <c r="P429" s="43"/>
      <c r="Q429" s="43"/>
      <c r="R429" s="43"/>
      <c r="S429" s="41"/>
      <c r="T429" s="43"/>
      <c r="U429" s="41"/>
      <c r="V429" s="44"/>
      <c r="W429" s="22"/>
    </row>
    <row r="430" spans="1:23" s="10" customFormat="1" ht="151.5" customHeight="1">
      <c r="A430" s="8">
        <v>48</v>
      </c>
      <c r="B430" s="52" t="s">
        <v>1370</v>
      </c>
      <c r="C430" s="52" t="s">
        <v>99</v>
      </c>
      <c r="D430" s="52" t="s">
        <v>778</v>
      </c>
      <c r="E430" s="45">
        <v>1</v>
      </c>
      <c r="F430" s="46" t="s">
        <v>559</v>
      </c>
      <c r="G430" s="47" t="s">
        <v>240</v>
      </c>
      <c r="H430" s="47" t="s">
        <v>116</v>
      </c>
      <c r="I430" s="48" t="s">
        <v>117</v>
      </c>
      <c r="J430" s="49" t="s">
        <v>1376</v>
      </c>
      <c r="K430" s="49" t="s">
        <v>734</v>
      </c>
      <c r="L430" s="49" t="s">
        <v>690</v>
      </c>
      <c r="M430" s="49" t="s">
        <v>629</v>
      </c>
      <c r="N430" s="49" t="s">
        <v>230</v>
      </c>
      <c r="O430" s="50">
        <v>0</v>
      </c>
      <c r="P430" s="50">
        <v>0</v>
      </c>
      <c r="Q430" s="50">
        <v>0</v>
      </c>
      <c r="R430" s="50">
        <v>0</v>
      </c>
      <c r="S430" s="51" t="s">
        <v>1900</v>
      </c>
      <c r="T430" s="50">
        <v>0</v>
      </c>
      <c r="U430" s="49" t="s">
        <v>665</v>
      </c>
      <c r="V430" s="47" t="s">
        <v>995</v>
      </c>
      <c r="W430" s="9">
        <f>IF(OR(LEFT(I430)="7",LEFT(I430,1)="8"),VALUE(RIGHT(I430,3)),VALUE(RIGHT(I430,4)))</f>
        <v>339</v>
      </c>
    </row>
    <row r="431" spans="1:23" s="10" customFormat="1" ht="151.5" customHeight="1">
      <c r="A431" s="8">
        <v>48</v>
      </c>
      <c r="B431" s="52" t="s">
        <v>1370</v>
      </c>
      <c r="C431" s="52" t="s">
        <v>99</v>
      </c>
      <c r="D431" s="52" t="s">
        <v>778</v>
      </c>
      <c r="E431" s="45">
        <v>1</v>
      </c>
      <c r="F431" s="46" t="s">
        <v>559</v>
      </c>
      <c r="G431" s="47" t="s">
        <v>240</v>
      </c>
      <c r="H431" s="47" t="s">
        <v>632</v>
      </c>
      <c r="I431" s="48" t="s">
        <v>633</v>
      </c>
      <c r="J431" s="49" t="s">
        <v>1377</v>
      </c>
      <c r="K431" s="49" t="s">
        <v>65</v>
      </c>
      <c r="L431" s="49" t="s">
        <v>690</v>
      </c>
      <c r="M431" s="49" t="s">
        <v>629</v>
      </c>
      <c r="N431" s="49" t="s">
        <v>230</v>
      </c>
      <c r="O431" s="50">
        <v>0</v>
      </c>
      <c r="P431" s="50">
        <v>0</v>
      </c>
      <c r="Q431" s="50">
        <v>0</v>
      </c>
      <c r="R431" s="50">
        <v>0</v>
      </c>
      <c r="S431" s="51" t="s">
        <v>1899</v>
      </c>
      <c r="T431" s="50">
        <v>0</v>
      </c>
      <c r="U431" s="49" t="s">
        <v>665</v>
      </c>
      <c r="V431" s="47" t="s">
        <v>1589</v>
      </c>
      <c r="W431" s="9">
        <f>IF(OR(LEFT(I431)="7",LEFT(I431,1)="8"),VALUE(RIGHT(I431,3)),VALUE(RIGHT(I431,4)))</f>
        <v>1328</v>
      </c>
    </row>
    <row r="432" spans="1:23" s="20" customFormat="1" ht="13.5" outlineLevel="1">
      <c r="A432" s="18"/>
      <c r="B432" s="63" t="s">
        <v>163</v>
      </c>
      <c r="C432" s="64"/>
      <c r="D432" s="64"/>
      <c r="E432" s="35">
        <f>SUBTOTAL(9,E433:E437)</f>
        <v>3</v>
      </c>
      <c r="F432" s="36"/>
      <c r="G432" s="36"/>
      <c r="H432" s="36"/>
      <c r="I432" s="37"/>
      <c r="J432" s="36"/>
      <c r="K432" s="36"/>
      <c r="L432" s="36"/>
      <c r="M432" s="36"/>
      <c r="N432" s="36"/>
      <c r="O432" s="38"/>
      <c r="P432" s="38"/>
      <c r="Q432" s="38"/>
      <c r="R432" s="38"/>
      <c r="S432" s="36"/>
      <c r="T432" s="38"/>
      <c r="U432" s="36"/>
      <c r="V432" s="39"/>
      <c r="W432" s="19"/>
    </row>
    <row r="433" spans="1:23" s="23" customFormat="1" ht="13.5" outlineLevel="2">
      <c r="A433" s="21"/>
      <c r="B433" s="59" t="s">
        <v>881</v>
      </c>
      <c r="C433" s="60"/>
      <c r="D433" s="60"/>
      <c r="E433" s="40">
        <f>SUBTOTAL(9,E434:E435)</f>
        <v>2</v>
      </c>
      <c r="F433" s="41"/>
      <c r="G433" s="41"/>
      <c r="H433" s="41"/>
      <c r="I433" s="42"/>
      <c r="J433" s="41"/>
      <c r="K433" s="41"/>
      <c r="L433" s="41"/>
      <c r="M433" s="41"/>
      <c r="N433" s="41"/>
      <c r="O433" s="43"/>
      <c r="P433" s="43"/>
      <c r="Q433" s="43"/>
      <c r="R433" s="43"/>
      <c r="S433" s="41"/>
      <c r="T433" s="43"/>
      <c r="U433" s="41"/>
      <c r="V433" s="44"/>
      <c r="W433" s="22"/>
    </row>
    <row r="434" spans="1:23" s="10" customFormat="1" ht="151.5" customHeight="1">
      <c r="A434" s="8">
        <v>48</v>
      </c>
      <c r="B434" s="52" t="s">
        <v>1370</v>
      </c>
      <c r="C434" s="52" t="s">
        <v>64</v>
      </c>
      <c r="D434" s="52" t="s">
        <v>191</v>
      </c>
      <c r="E434" s="45">
        <v>1</v>
      </c>
      <c r="F434" s="46">
        <v>410</v>
      </c>
      <c r="G434" s="47" t="s">
        <v>610</v>
      </c>
      <c r="H434" s="47" t="s">
        <v>610</v>
      </c>
      <c r="I434" s="48" t="s">
        <v>118</v>
      </c>
      <c r="J434" s="49" t="s">
        <v>119</v>
      </c>
      <c r="K434" s="49" t="s">
        <v>735</v>
      </c>
      <c r="L434" s="49" t="s">
        <v>228</v>
      </c>
      <c r="M434" s="49" t="s">
        <v>229</v>
      </c>
      <c r="N434" s="49" t="s">
        <v>230</v>
      </c>
      <c r="O434" s="50">
        <v>11497273</v>
      </c>
      <c r="P434" s="50">
        <v>21472620</v>
      </c>
      <c r="Q434" s="50">
        <v>563640</v>
      </c>
      <c r="R434" s="50">
        <v>43892783</v>
      </c>
      <c r="S434" s="51" t="s">
        <v>1901</v>
      </c>
      <c r="T434" s="50">
        <v>-10359250</v>
      </c>
      <c r="U434" s="49" t="s">
        <v>231</v>
      </c>
      <c r="V434" s="47" t="s">
        <v>1378</v>
      </c>
      <c r="W434" s="9">
        <f>IF(OR(LEFT(I434)="7",LEFT(I434,1)="8"),VALUE(RIGHT(I434,3)),VALUE(RIGHT(I434,4)))</f>
        <v>76</v>
      </c>
    </row>
    <row r="435" spans="1:23" s="10" customFormat="1" ht="151.5" customHeight="1">
      <c r="A435" s="8">
        <v>48</v>
      </c>
      <c r="B435" s="52" t="s">
        <v>1370</v>
      </c>
      <c r="C435" s="52" t="s">
        <v>64</v>
      </c>
      <c r="D435" s="52" t="s">
        <v>191</v>
      </c>
      <c r="E435" s="45">
        <v>1</v>
      </c>
      <c r="F435" s="46">
        <v>410</v>
      </c>
      <c r="G435" s="47" t="s">
        <v>610</v>
      </c>
      <c r="H435" s="47" t="s">
        <v>610</v>
      </c>
      <c r="I435" s="48" t="s">
        <v>124</v>
      </c>
      <c r="J435" s="49" t="s">
        <v>125</v>
      </c>
      <c r="K435" s="49" t="s">
        <v>736</v>
      </c>
      <c r="L435" s="49" t="s">
        <v>690</v>
      </c>
      <c r="M435" s="49" t="s">
        <v>629</v>
      </c>
      <c r="N435" s="49" t="s">
        <v>230</v>
      </c>
      <c r="O435" s="50">
        <v>288568062.94</v>
      </c>
      <c r="P435" s="50">
        <v>714356266.98</v>
      </c>
      <c r="Q435" s="50">
        <v>25839521.78</v>
      </c>
      <c r="R435" s="50">
        <v>759899374.38</v>
      </c>
      <c r="S435" s="51" t="s">
        <v>1902</v>
      </c>
      <c r="T435" s="50">
        <v>497930912.69</v>
      </c>
      <c r="U435" s="49" t="s">
        <v>665</v>
      </c>
      <c r="V435" s="47" t="s">
        <v>1590</v>
      </c>
      <c r="W435" s="9">
        <f>IF(OR(LEFT(I435)="7",LEFT(I435,1)="8"),VALUE(RIGHT(I435,3)),VALUE(RIGHT(I435,4)))</f>
        <v>92</v>
      </c>
    </row>
    <row r="436" spans="1:23" s="23" customFormat="1" ht="13.5" outlineLevel="2">
      <c r="A436" s="21"/>
      <c r="B436" s="59" t="s">
        <v>17</v>
      </c>
      <c r="C436" s="60"/>
      <c r="D436" s="60"/>
      <c r="E436" s="40">
        <f>SUBTOTAL(9,E437:E437)</f>
        <v>1</v>
      </c>
      <c r="F436" s="41"/>
      <c r="G436" s="41"/>
      <c r="H436" s="41"/>
      <c r="I436" s="42"/>
      <c r="J436" s="41"/>
      <c r="K436" s="41"/>
      <c r="L436" s="41"/>
      <c r="M436" s="41"/>
      <c r="N436" s="41"/>
      <c r="O436" s="43"/>
      <c r="P436" s="43"/>
      <c r="Q436" s="43"/>
      <c r="R436" s="43"/>
      <c r="S436" s="41"/>
      <c r="T436" s="43"/>
      <c r="U436" s="41"/>
      <c r="V436" s="44"/>
      <c r="W436" s="22"/>
    </row>
    <row r="437" spans="1:23" s="10" customFormat="1" ht="151.5" customHeight="1">
      <c r="A437" s="8">
        <v>48</v>
      </c>
      <c r="B437" s="52" t="s">
        <v>1370</v>
      </c>
      <c r="C437" s="52" t="s">
        <v>64</v>
      </c>
      <c r="D437" s="52" t="s">
        <v>778</v>
      </c>
      <c r="E437" s="45">
        <v>1</v>
      </c>
      <c r="F437" s="46">
        <v>410</v>
      </c>
      <c r="G437" s="47" t="s">
        <v>610</v>
      </c>
      <c r="H437" s="47" t="s">
        <v>126</v>
      </c>
      <c r="I437" s="48">
        <v>700011200227</v>
      </c>
      <c r="J437" s="49" t="s">
        <v>127</v>
      </c>
      <c r="K437" s="49" t="s">
        <v>128</v>
      </c>
      <c r="L437" s="49" t="s">
        <v>690</v>
      </c>
      <c r="M437" s="49" t="s">
        <v>412</v>
      </c>
      <c r="N437" s="49" t="s">
        <v>230</v>
      </c>
      <c r="O437" s="50">
        <v>0</v>
      </c>
      <c r="P437" s="50">
        <v>0</v>
      </c>
      <c r="Q437" s="50">
        <v>0</v>
      </c>
      <c r="R437" s="50">
        <v>0</v>
      </c>
      <c r="S437" s="51" t="s">
        <v>1903</v>
      </c>
      <c r="T437" s="50">
        <v>0</v>
      </c>
      <c r="U437" s="49" t="s">
        <v>665</v>
      </c>
      <c r="V437" s="47" t="s">
        <v>1302</v>
      </c>
      <c r="W437" s="9">
        <f>IF(OR(LEFT(I437)="7",LEFT(I437,1)="8"),VALUE(RIGHT(I437,3)),VALUE(RIGHT(I437,4)))</f>
        <v>227</v>
      </c>
    </row>
    <row r="438" spans="1:23" s="17" customFormat="1" ht="37.5" customHeight="1" outlineLevel="3">
      <c r="A438" s="15"/>
      <c r="B438" s="61" t="s">
        <v>862</v>
      </c>
      <c r="C438" s="62"/>
      <c r="D438" s="62"/>
      <c r="E438" s="29">
        <f>SUBTOTAL(9,E441:E449)</f>
        <v>7</v>
      </c>
      <c r="F438" s="30"/>
      <c r="G438" s="30"/>
      <c r="H438" s="30"/>
      <c r="I438" s="31"/>
      <c r="J438" s="30"/>
      <c r="K438" s="30"/>
      <c r="L438" s="30"/>
      <c r="M438" s="30"/>
      <c r="N438" s="30"/>
      <c r="O438" s="32"/>
      <c r="P438" s="33"/>
      <c r="Q438" s="33"/>
      <c r="R438" s="33"/>
      <c r="S438" s="30"/>
      <c r="T438" s="33"/>
      <c r="U438" s="30"/>
      <c r="V438" s="34"/>
      <c r="W438" s="16"/>
    </row>
    <row r="439" spans="1:23" s="20" customFormat="1" ht="13.5" outlineLevel="1">
      <c r="A439" s="18"/>
      <c r="B439" s="63" t="s">
        <v>671</v>
      </c>
      <c r="C439" s="64" t="s">
        <v>669</v>
      </c>
      <c r="D439" s="64"/>
      <c r="E439" s="35">
        <f>SUBTOTAL(9,E440:E446)</f>
        <v>6</v>
      </c>
      <c r="F439" s="36"/>
      <c r="G439" s="36"/>
      <c r="H439" s="36"/>
      <c r="I439" s="37"/>
      <c r="J439" s="36"/>
      <c r="K439" s="36"/>
      <c r="L439" s="36"/>
      <c r="M439" s="36"/>
      <c r="N439" s="36"/>
      <c r="O439" s="38"/>
      <c r="P439" s="38"/>
      <c r="Q439" s="38"/>
      <c r="R439" s="38"/>
      <c r="S439" s="36"/>
      <c r="T439" s="38"/>
      <c r="U439" s="36"/>
      <c r="V439" s="39"/>
      <c r="W439" s="19"/>
    </row>
    <row r="440" spans="1:23" s="23" customFormat="1" ht="13.5" outlineLevel="2">
      <c r="A440" s="21"/>
      <c r="B440" s="59" t="s">
        <v>272</v>
      </c>
      <c r="C440" s="60"/>
      <c r="D440" s="60"/>
      <c r="E440" s="40">
        <f>SUBTOTAL(9,E441:E446)</f>
        <v>6</v>
      </c>
      <c r="F440" s="41"/>
      <c r="G440" s="41"/>
      <c r="H440" s="41"/>
      <c r="I440" s="42"/>
      <c r="J440" s="41"/>
      <c r="K440" s="41"/>
      <c r="L440" s="41"/>
      <c r="M440" s="41"/>
      <c r="N440" s="41"/>
      <c r="O440" s="43"/>
      <c r="P440" s="43"/>
      <c r="Q440" s="43"/>
      <c r="R440" s="43"/>
      <c r="S440" s="41"/>
      <c r="T440" s="43"/>
      <c r="U440" s="41"/>
      <c r="V440" s="44"/>
      <c r="W440" s="22"/>
    </row>
    <row r="441" spans="1:23" s="10" customFormat="1" ht="151.5" customHeight="1">
      <c r="A441" s="8">
        <v>50</v>
      </c>
      <c r="B441" s="52" t="s">
        <v>862</v>
      </c>
      <c r="C441" s="52" t="s">
        <v>99</v>
      </c>
      <c r="D441" s="52" t="s">
        <v>191</v>
      </c>
      <c r="E441" s="45">
        <v>1</v>
      </c>
      <c r="F441" s="46" t="s">
        <v>863</v>
      </c>
      <c r="G441" s="47" t="s">
        <v>862</v>
      </c>
      <c r="H441" s="47" t="s">
        <v>862</v>
      </c>
      <c r="I441" s="48" t="s">
        <v>22</v>
      </c>
      <c r="J441" s="49" t="s">
        <v>23</v>
      </c>
      <c r="K441" s="49" t="s">
        <v>24</v>
      </c>
      <c r="L441" s="49" t="s">
        <v>690</v>
      </c>
      <c r="M441" s="49" t="s">
        <v>243</v>
      </c>
      <c r="N441" s="49" t="s">
        <v>657</v>
      </c>
      <c r="O441" s="50">
        <v>44060149.64</v>
      </c>
      <c r="P441" s="50">
        <v>60804495.93</v>
      </c>
      <c r="Q441" s="50">
        <v>2658110.73</v>
      </c>
      <c r="R441" s="50">
        <v>57190149.23</v>
      </c>
      <c r="S441" s="51" t="s">
        <v>1907</v>
      </c>
      <c r="T441" s="50">
        <v>50332607.07</v>
      </c>
      <c r="U441" s="49" t="s">
        <v>231</v>
      </c>
      <c r="V441" s="47" t="s">
        <v>1396</v>
      </c>
      <c r="W441" s="9">
        <f aca="true" t="shared" si="13" ref="W441:W446">IF(OR(LEFT(I441)="7",LEFT(I441,1)="8"),VALUE(RIGHT(I441,3)),VALUE(RIGHT(I441,4)))</f>
        <v>343</v>
      </c>
    </row>
    <row r="442" spans="1:23" s="10" customFormat="1" ht="151.5" customHeight="1">
      <c r="A442" s="8">
        <v>50</v>
      </c>
      <c r="B442" s="52" t="s">
        <v>862</v>
      </c>
      <c r="C442" s="52" t="s">
        <v>99</v>
      </c>
      <c r="D442" s="52" t="s">
        <v>191</v>
      </c>
      <c r="E442" s="45">
        <v>1</v>
      </c>
      <c r="F442" s="46" t="s">
        <v>863</v>
      </c>
      <c r="G442" s="47" t="s">
        <v>862</v>
      </c>
      <c r="H442" s="47" t="s">
        <v>862</v>
      </c>
      <c r="I442" s="48" t="s">
        <v>25</v>
      </c>
      <c r="J442" s="49" t="s">
        <v>754</v>
      </c>
      <c r="K442" s="49" t="s">
        <v>755</v>
      </c>
      <c r="L442" s="49" t="s">
        <v>690</v>
      </c>
      <c r="M442" s="49" t="s">
        <v>243</v>
      </c>
      <c r="N442" s="49" t="s">
        <v>230</v>
      </c>
      <c r="O442" s="50">
        <v>206840970</v>
      </c>
      <c r="P442" s="50">
        <v>144061886</v>
      </c>
      <c r="Q442" s="50">
        <v>10856005</v>
      </c>
      <c r="R442" s="50">
        <v>111227275</v>
      </c>
      <c r="S442" s="51" t="s">
        <v>1904</v>
      </c>
      <c r="T442" s="50">
        <v>250531586</v>
      </c>
      <c r="U442" s="49" t="s">
        <v>231</v>
      </c>
      <c r="V442" s="47" t="s">
        <v>1591</v>
      </c>
      <c r="W442" s="9">
        <f t="shared" si="13"/>
        <v>344</v>
      </c>
    </row>
    <row r="443" spans="1:23" s="10" customFormat="1" ht="151.5" customHeight="1">
      <c r="A443" s="8">
        <v>50</v>
      </c>
      <c r="B443" s="52" t="s">
        <v>862</v>
      </c>
      <c r="C443" s="52" t="s">
        <v>99</v>
      </c>
      <c r="D443" s="52" t="s">
        <v>191</v>
      </c>
      <c r="E443" s="45">
        <v>1</v>
      </c>
      <c r="F443" s="46" t="s">
        <v>863</v>
      </c>
      <c r="G443" s="47" t="s">
        <v>862</v>
      </c>
      <c r="H443" s="47" t="s">
        <v>862</v>
      </c>
      <c r="I443" s="48" t="s">
        <v>756</v>
      </c>
      <c r="J443" s="49" t="s">
        <v>757</v>
      </c>
      <c r="K443" s="49" t="s">
        <v>758</v>
      </c>
      <c r="L443" s="49" t="s">
        <v>690</v>
      </c>
      <c r="M443" s="49" t="s">
        <v>243</v>
      </c>
      <c r="N443" s="49" t="s">
        <v>230</v>
      </c>
      <c r="O443" s="50">
        <v>23143186.59</v>
      </c>
      <c r="P443" s="50">
        <v>25088184.61</v>
      </c>
      <c r="Q443" s="50">
        <v>971102.88</v>
      </c>
      <c r="R443" s="50">
        <v>32981839.26</v>
      </c>
      <c r="S443" s="51" t="s">
        <v>1905</v>
      </c>
      <c r="T443" s="50">
        <v>16220634.82</v>
      </c>
      <c r="U443" s="49" t="s">
        <v>231</v>
      </c>
      <c r="V443" s="47" t="s">
        <v>1309</v>
      </c>
      <c r="W443" s="9">
        <f t="shared" si="13"/>
        <v>347</v>
      </c>
    </row>
    <row r="444" spans="1:23" s="10" customFormat="1" ht="151.5" customHeight="1">
      <c r="A444" s="8">
        <v>50</v>
      </c>
      <c r="B444" s="52" t="s">
        <v>862</v>
      </c>
      <c r="C444" s="52" t="s">
        <v>99</v>
      </c>
      <c r="D444" s="52" t="s">
        <v>191</v>
      </c>
      <c r="E444" s="45">
        <v>1</v>
      </c>
      <c r="F444" s="46" t="s">
        <v>863</v>
      </c>
      <c r="G444" s="47" t="s">
        <v>862</v>
      </c>
      <c r="H444" s="47" t="s">
        <v>862</v>
      </c>
      <c r="I444" s="48" t="s">
        <v>864</v>
      </c>
      <c r="J444" s="49" t="s">
        <v>20</v>
      </c>
      <c r="K444" s="49" t="s">
        <v>21</v>
      </c>
      <c r="L444" s="49" t="s">
        <v>690</v>
      </c>
      <c r="M444" s="49" t="s">
        <v>836</v>
      </c>
      <c r="N444" s="49" t="s">
        <v>657</v>
      </c>
      <c r="O444" s="50">
        <v>223843.48</v>
      </c>
      <c r="P444" s="50">
        <v>0</v>
      </c>
      <c r="Q444" s="50">
        <v>11095.86</v>
      </c>
      <c r="R444" s="50">
        <v>30051.53</v>
      </c>
      <c r="S444" s="51" t="s">
        <v>1908</v>
      </c>
      <c r="T444" s="50">
        <v>204887.81</v>
      </c>
      <c r="U444" s="49" t="s">
        <v>231</v>
      </c>
      <c r="V444" s="47" t="s">
        <v>1397</v>
      </c>
      <c r="W444" s="9">
        <f t="shared" si="13"/>
        <v>1054</v>
      </c>
    </row>
    <row r="445" spans="1:23" s="10" customFormat="1" ht="151.5" customHeight="1">
      <c r="A445" s="8">
        <v>50</v>
      </c>
      <c r="B445" s="52" t="s">
        <v>862</v>
      </c>
      <c r="C445" s="52" t="s">
        <v>99</v>
      </c>
      <c r="D445" s="52" t="s">
        <v>191</v>
      </c>
      <c r="E445" s="45">
        <v>1</v>
      </c>
      <c r="F445" s="46" t="s">
        <v>863</v>
      </c>
      <c r="G445" s="47" t="s">
        <v>862</v>
      </c>
      <c r="H445" s="47" t="s">
        <v>862</v>
      </c>
      <c r="I445" s="48" t="s">
        <v>345</v>
      </c>
      <c r="J445" s="49" t="s">
        <v>886</v>
      </c>
      <c r="K445" s="49" t="s">
        <v>887</v>
      </c>
      <c r="L445" s="49" t="s">
        <v>690</v>
      </c>
      <c r="M445" s="49" t="s">
        <v>629</v>
      </c>
      <c r="N445" s="49" t="s">
        <v>230</v>
      </c>
      <c r="O445" s="50">
        <v>204535758.53</v>
      </c>
      <c r="P445" s="50">
        <v>89369087.29</v>
      </c>
      <c r="Q445" s="50">
        <v>7705248.55</v>
      </c>
      <c r="R445" s="50">
        <v>80530468.71</v>
      </c>
      <c r="S445" s="51" t="s">
        <v>1906</v>
      </c>
      <c r="T445" s="50">
        <v>221079625.66</v>
      </c>
      <c r="U445" s="49" t="s">
        <v>231</v>
      </c>
      <c r="V445" s="47" t="s">
        <v>1069</v>
      </c>
      <c r="W445" s="9">
        <f t="shared" si="13"/>
        <v>1497</v>
      </c>
    </row>
    <row r="446" spans="1:23" s="10" customFormat="1" ht="151.5" customHeight="1">
      <c r="A446" s="8">
        <v>50</v>
      </c>
      <c r="B446" s="52" t="s">
        <v>862</v>
      </c>
      <c r="C446" s="52" t="s">
        <v>99</v>
      </c>
      <c r="D446" s="52" t="s">
        <v>191</v>
      </c>
      <c r="E446" s="45">
        <v>1</v>
      </c>
      <c r="F446" s="46" t="s">
        <v>863</v>
      </c>
      <c r="G446" s="47" t="s">
        <v>862</v>
      </c>
      <c r="H446" s="47" t="s">
        <v>862</v>
      </c>
      <c r="I446" s="48" t="s">
        <v>939</v>
      </c>
      <c r="J446" s="49" t="s">
        <v>940</v>
      </c>
      <c r="K446" s="49" t="s">
        <v>941</v>
      </c>
      <c r="L446" s="49" t="s">
        <v>690</v>
      </c>
      <c r="M446" s="49" t="s">
        <v>629</v>
      </c>
      <c r="N446" s="49" t="s">
        <v>657</v>
      </c>
      <c r="O446" s="50">
        <v>246044302.15</v>
      </c>
      <c r="P446" s="50">
        <v>91000000</v>
      </c>
      <c r="Q446" s="50">
        <v>17903094.18</v>
      </c>
      <c r="R446" s="50">
        <v>23119634.14</v>
      </c>
      <c r="S446" s="51" t="s">
        <v>1909</v>
      </c>
      <c r="T446" s="50">
        <v>331827762.19</v>
      </c>
      <c r="U446" s="49" t="s">
        <v>231</v>
      </c>
      <c r="V446" s="47" t="s">
        <v>1398</v>
      </c>
      <c r="W446" s="9">
        <f t="shared" si="13"/>
        <v>1537</v>
      </c>
    </row>
    <row r="447" spans="1:23" s="20" customFormat="1" ht="13.5" outlineLevel="1">
      <c r="A447" s="18"/>
      <c r="B447" s="63" t="s">
        <v>276</v>
      </c>
      <c r="C447" s="64"/>
      <c r="D447" s="64"/>
      <c r="E447" s="35">
        <f>SUBTOTAL(9,E448:E449)</f>
        <v>1</v>
      </c>
      <c r="F447" s="36"/>
      <c r="G447" s="36"/>
      <c r="H447" s="36"/>
      <c r="I447" s="37"/>
      <c r="J447" s="36"/>
      <c r="K447" s="36"/>
      <c r="L447" s="36"/>
      <c r="M447" s="36"/>
      <c r="N447" s="36"/>
      <c r="O447" s="38"/>
      <c r="P447" s="38"/>
      <c r="Q447" s="38"/>
      <c r="R447" s="38"/>
      <c r="S447" s="36"/>
      <c r="T447" s="38"/>
      <c r="U447" s="36"/>
      <c r="V447" s="39"/>
      <c r="W447" s="19"/>
    </row>
    <row r="448" spans="1:23" s="23" customFormat="1" ht="13.5" outlineLevel="2">
      <c r="A448" s="21"/>
      <c r="B448" s="59" t="s">
        <v>272</v>
      </c>
      <c r="C448" s="60"/>
      <c r="D448" s="60"/>
      <c r="E448" s="40">
        <f>SUBTOTAL(9,E449:E449)</f>
        <v>1</v>
      </c>
      <c r="F448" s="41"/>
      <c r="G448" s="41"/>
      <c r="H448" s="41"/>
      <c r="I448" s="42"/>
      <c r="J448" s="41"/>
      <c r="K448" s="41"/>
      <c r="L448" s="41"/>
      <c r="M448" s="41"/>
      <c r="N448" s="41"/>
      <c r="O448" s="43"/>
      <c r="P448" s="43"/>
      <c r="Q448" s="43"/>
      <c r="R448" s="43"/>
      <c r="S448" s="41"/>
      <c r="T448" s="43"/>
      <c r="U448" s="41"/>
      <c r="V448" s="44"/>
      <c r="W448" s="22"/>
    </row>
    <row r="449" spans="1:23" s="10" customFormat="1" ht="151.5" customHeight="1">
      <c r="A449" s="8">
        <v>50</v>
      </c>
      <c r="B449" s="52" t="s">
        <v>862</v>
      </c>
      <c r="C449" s="52" t="s">
        <v>164</v>
      </c>
      <c r="D449" s="52" t="s">
        <v>191</v>
      </c>
      <c r="E449" s="45">
        <v>1</v>
      </c>
      <c r="F449" s="46" t="s">
        <v>863</v>
      </c>
      <c r="G449" s="47" t="s">
        <v>862</v>
      </c>
      <c r="H449" s="47" t="s">
        <v>862</v>
      </c>
      <c r="I449" s="48" t="s">
        <v>314</v>
      </c>
      <c r="J449" s="49" t="s">
        <v>541</v>
      </c>
      <c r="K449" s="49" t="s">
        <v>888</v>
      </c>
      <c r="L449" s="49" t="s">
        <v>690</v>
      </c>
      <c r="M449" s="49" t="s">
        <v>627</v>
      </c>
      <c r="N449" s="49" t="s">
        <v>230</v>
      </c>
      <c r="O449" s="50">
        <v>460722887.09</v>
      </c>
      <c r="P449" s="50">
        <v>117742439.38</v>
      </c>
      <c r="Q449" s="50">
        <v>36134130.31</v>
      </c>
      <c r="R449" s="50">
        <v>10571236.83</v>
      </c>
      <c r="S449" s="51" t="s">
        <v>1910</v>
      </c>
      <c r="T449" s="50">
        <v>604028219.95</v>
      </c>
      <c r="U449" s="49" t="s">
        <v>231</v>
      </c>
      <c r="V449" s="47" t="s">
        <v>1379</v>
      </c>
      <c r="W449" s="9">
        <f>IF(OR(LEFT(I449)="7",LEFT(I449,1)="8"),VALUE(RIGHT(I449,3)),VALUE(RIGHT(I449,4)))</f>
        <v>737</v>
      </c>
    </row>
    <row r="450" spans="1:23" s="17" customFormat="1" ht="37.5" customHeight="1" outlineLevel="3">
      <c r="A450" s="15"/>
      <c r="B450" s="61" t="s">
        <v>1380</v>
      </c>
      <c r="C450" s="62"/>
      <c r="D450" s="62"/>
      <c r="E450" s="29">
        <f>SUBTOTAL(9,E453:E456)</f>
        <v>4</v>
      </c>
      <c r="F450" s="54"/>
      <c r="G450" s="54"/>
      <c r="H450" s="54"/>
      <c r="I450" s="31"/>
      <c r="J450" s="54"/>
      <c r="K450" s="54"/>
      <c r="L450" s="54"/>
      <c r="M450" s="54"/>
      <c r="N450" s="54"/>
      <c r="O450" s="32"/>
      <c r="P450" s="33"/>
      <c r="Q450" s="33"/>
      <c r="R450" s="33"/>
      <c r="S450" s="54"/>
      <c r="T450" s="33"/>
      <c r="U450" s="54"/>
      <c r="V450" s="34"/>
      <c r="W450" s="16"/>
    </row>
    <row r="451" spans="1:23" s="20" customFormat="1" ht="13.5" outlineLevel="1">
      <c r="A451" s="18"/>
      <c r="B451" s="63" t="s">
        <v>671</v>
      </c>
      <c r="C451" s="64" t="s">
        <v>669</v>
      </c>
      <c r="D451" s="64"/>
      <c r="E451" s="35">
        <f>SUBTOTAL(9,E452:E456)</f>
        <v>4</v>
      </c>
      <c r="F451" s="36"/>
      <c r="G451" s="36"/>
      <c r="H451" s="36"/>
      <c r="I451" s="37"/>
      <c r="J451" s="36"/>
      <c r="K451" s="36"/>
      <c r="L451" s="36"/>
      <c r="M451" s="36"/>
      <c r="N451" s="36"/>
      <c r="O451" s="38"/>
      <c r="P451" s="38"/>
      <c r="Q451" s="38"/>
      <c r="R451" s="38"/>
      <c r="S451" s="36"/>
      <c r="T451" s="38"/>
      <c r="U451" s="36"/>
      <c r="V451" s="39"/>
      <c r="W451" s="19"/>
    </row>
    <row r="452" spans="1:23" s="23" customFormat="1" ht="13.5" outlineLevel="2">
      <c r="A452" s="21"/>
      <c r="B452" s="59" t="s">
        <v>272</v>
      </c>
      <c r="C452" s="60"/>
      <c r="D452" s="60"/>
      <c r="E452" s="40">
        <f>SUBTOTAL(9,E453:E456)</f>
        <v>4</v>
      </c>
      <c r="F452" s="41"/>
      <c r="G452" s="41"/>
      <c r="H452" s="41"/>
      <c r="I452" s="42"/>
      <c r="J452" s="41"/>
      <c r="K452" s="41"/>
      <c r="L452" s="41"/>
      <c r="M452" s="41"/>
      <c r="N452" s="41"/>
      <c r="O452" s="43"/>
      <c r="P452" s="43"/>
      <c r="Q452" s="43"/>
      <c r="R452" s="43"/>
      <c r="S452" s="41"/>
      <c r="T452" s="43"/>
      <c r="U452" s="41"/>
      <c r="V452" s="44"/>
      <c r="W452" s="22"/>
    </row>
    <row r="453" spans="1:23" s="10" customFormat="1" ht="151.5" customHeight="1">
      <c r="A453" s="8">
        <v>52</v>
      </c>
      <c r="B453" s="52" t="s">
        <v>1380</v>
      </c>
      <c r="C453" s="52" t="s">
        <v>99</v>
      </c>
      <c r="D453" s="52" t="s">
        <v>191</v>
      </c>
      <c r="E453" s="45">
        <v>1</v>
      </c>
      <c r="F453" s="46" t="s">
        <v>1381</v>
      </c>
      <c r="G453" s="47" t="s">
        <v>1382</v>
      </c>
      <c r="H453" s="47" t="s">
        <v>1382</v>
      </c>
      <c r="I453" s="48" t="s">
        <v>322</v>
      </c>
      <c r="J453" s="49" t="s">
        <v>323</v>
      </c>
      <c r="K453" s="49" t="s">
        <v>176</v>
      </c>
      <c r="L453" s="49" t="s">
        <v>690</v>
      </c>
      <c r="M453" s="49" t="s">
        <v>412</v>
      </c>
      <c r="N453" s="49" t="s">
        <v>230</v>
      </c>
      <c r="O453" s="50">
        <v>72984841.5</v>
      </c>
      <c r="P453" s="50">
        <v>1224165.36</v>
      </c>
      <c r="Q453" s="50">
        <v>5642253.14</v>
      </c>
      <c r="R453" s="50">
        <v>3117869.89</v>
      </c>
      <c r="S453" s="51" t="s">
        <v>1911</v>
      </c>
      <c r="T453" s="50">
        <v>76733390.11</v>
      </c>
      <c r="U453" s="49" t="s">
        <v>231</v>
      </c>
      <c r="V453" s="47" t="s">
        <v>1242</v>
      </c>
      <c r="W453" s="9">
        <f>IF(OR(LEFT(I453)="7",LEFT(I453,1)="8"),VALUE(RIGHT(I453,3)),VALUE(RIGHT(I453,4)))</f>
        <v>110</v>
      </c>
    </row>
    <row r="454" spans="1:23" s="10" customFormat="1" ht="151.5" customHeight="1">
      <c r="A454" s="8">
        <v>52</v>
      </c>
      <c r="B454" s="52" t="s">
        <v>1380</v>
      </c>
      <c r="C454" s="52" t="s">
        <v>99</v>
      </c>
      <c r="D454" s="52" t="s">
        <v>191</v>
      </c>
      <c r="E454" s="45">
        <v>1</v>
      </c>
      <c r="F454" s="46" t="s">
        <v>1381</v>
      </c>
      <c r="G454" s="47" t="s">
        <v>1382</v>
      </c>
      <c r="H454" s="47" t="s">
        <v>1382</v>
      </c>
      <c r="I454" s="48" t="s">
        <v>332</v>
      </c>
      <c r="J454" s="49" t="s">
        <v>333</v>
      </c>
      <c r="K454" s="49" t="s">
        <v>806</v>
      </c>
      <c r="L454" s="49" t="s">
        <v>228</v>
      </c>
      <c r="M454" s="49" t="s">
        <v>664</v>
      </c>
      <c r="N454" s="49" t="s">
        <v>230</v>
      </c>
      <c r="O454" s="50">
        <v>82586.1</v>
      </c>
      <c r="P454" s="50">
        <v>0</v>
      </c>
      <c r="Q454" s="50">
        <v>2984.57</v>
      </c>
      <c r="R454" s="50">
        <v>253.86</v>
      </c>
      <c r="S454" s="51" t="s">
        <v>1912</v>
      </c>
      <c r="T454" s="50">
        <v>85316.81</v>
      </c>
      <c r="U454" s="49" t="s">
        <v>231</v>
      </c>
      <c r="V454" s="47" t="s">
        <v>1161</v>
      </c>
      <c r="W454" s="9">
        <f>IF(OR(LEFT(I454)="7",LEFT(I454,1)="8"),VALUE(RIGHT(I454,3)),VALUE(RIGHT(I454,4)))</f>
        <v>194</v>
      </c>
    </row>
    <row r="455" spans="1:23" s="10" customFormat="1" ht="151.5" customHeight="1">
      <c r="A455" s="8">
        <v>52</v>
      </c>
      <c r="B455" s="52" t="s">
        <v>1380</v>
      </c>
      <c r="C455" s="52" t="s">
        <v>99</v>
      </c>
      <c r="D455" s="52" t="s">
        <v>191</v>
      </c>
      <c r="E455" s="45">
        <v>1</v>
      </c>
      <c r="F455" s="46" t="s">
        <v>1381</v>
      </c>
      <c r="G455" s="47" t="s">
        <v>1382</v>
      </c>
      <c r="H455" s="47" t="s">
        <v>1382</v>
      </c>
      <c r="I455" s="48" t="s">
        <v>177</v>
      </c>
      <c r="J455" s="49" t="s">
        <v>330</v>
      </c>
      <c r="K455" s="49" t="s">
        <v>331</v>
      </c>
      <c r="L455" s="49" t="s">
        <v>690</v>
      </c>
      <c r="M455" s="49" t="s">
        <v>412</v>
      </c>
      <c r="N455" s="49" t="s">
        <v>341</v>
      </c>
      <c r="O455" s="50">
        <v>6664419184.23</v>
      </c>
      <c r="P455" s="50">
        <v>51352467347</v>
      </c>
      <c r="Q455" s="50">
        <v>405943047.84</v>
      </c>
      <c r="R455" s="50">
        <v>53563545972.3</v>
      </c>
      <c r="S455" s="51" t="s">
        <v>1913</v>
      </c>
      <c r="T455" s="50">
        <v>4859283606.77</v>
      </c>
      <c r="U455" s="49" t="s">
        <v>231</v>
      </c>
      <c r="V455" s="47" t="s">
        <v>1243</v>
      </c>
      <c r="W455" s="9">
        <f>IF(OR(LEFT(I455)="7",LEFT(I455,1)="8"),VALUE(RIGHT(I455,3)),VALUE(RIGHT(I455,4)))</f>
        <v>889</v>
      </c>
    </row>
    <row r="456" spans="1:23" s="10" customFormat="1" ht="151.5" customHeight="1">
      <c r="A456" s="8">
        <v>52</v>
      </c>
      <c r="B456" s="52" t="s">
        <v>1380</v>
      </c>
      <c r="C456" s="52" t="s">
        <v>64</v>
      </c>
      <c r="D456" s="52" t="s">
        <v>191</v>
      </c>
      <c r="E456" s="45">
        <v>1</v>
      </c>
      <c r="F456" s="46" t="s">
        <v>1383</v>
      </c>
      <c r="G456" s="47" t="s">
        <v>1384</v>
      </c>
      <c r="H456" s="47" t="s">
        <v>1384</v>
      </c>
      <c r="I456" s="48" t="s">
        <v>1144</v>
      </c>
      <c r="J456" s="49" t="s">
        <v>1145</v>
      </c>
      <c r="K456" s="49" t="s">
        <v>1146</v>
      </c>
      <c r="L456" s="49" t="s">
        <v>228</v>
      </c>
      <c r="M456" s="49" t="s">
        <v>380</v>
      </c>
      <c r="N456" s="49" t="s">
        <v>652</v>
      </c>
      <c r="O456" s="50">
        <v>7662928.37</v>
      </c>
      <c r="P456" s="50">
        <v>308989661.37</v>
      </c>
      <c r="Q456" s="50">
        <v>696062.94</v>
      </c>
      <c r="R456" s="50">
        <v>251773569.12</v>
      </c>
      <c r="S456" s="51" t="s">
        <v>1914</v>
      </c>
      <c r="T456" s="50">
        <v>833269735.84</v>
      </c>
      <c r="U456" s="49" t="s">
        <v>665</v>
      </c>
      <c r="V456" s="47" t="s">
        <v>1592</v>
      </c>
      <c r="W456" s="9">
        <f>IF(OR(LEFT(I456)="7",LEFT(I456,1)="8"),VALUE(RIGHT(I456,3)),VALUE(RIGHT(I456,4)))</f>
        <v>1569</v>
      </c>
    </row>
    <row r="457" spans="1:23" s="17" customFormat="1" ht="37.5" customHeight="1" outlineLevel="3">
      <c r="A457" s="15"/>
      <c r="B457" s="61" t="s">
        <v>502</v>
      </c>
      <c r="C457" s="62"/>
      <c r="D457" s="62"/>
      <c r="E457" s="29">
        <f>SUBTOTAL(9,E460:F463)</f>
        <v>4</v>
      </c>
      <c r="F457" s="54"/>
      <c r="G457" s="54"/>
      <c r="H457" s="54"/>
      <c r="I457" s="31"/>
      <c r="J457" s="54"/>
      <c r="K457" s="54"/>
      <c r="L457" s="54"/>
      <c r="M457" s="54"/>
      <c r="N457" s="54"/>
      <c r="O457" s="32"/>
      <c r="P457" s="33"/>
      <c r="Q457" s="33"/>
      <c r="R457" s="33"/>
      <c r="S457" s="54"/>
      <c r="T457" s="33"/>
      <c r="U457" s="54"/>
      <c r="V457" s="34"/>
      <c r="W457" s="16"/>
    </row>
    <row r="458" spans="1:23" s="20" customFormat="1" ht="13.5" outlineLevel="1">
      <c r="A458" s="18"/>
      <c r="B458" s="63" t="s">
        <v>671</v>
      </c>
      <c r="C458" s="64" t="s">
        <v>669</v>
      </c>
      <c r="D458" s="64"/>
      <c r="E458" s="35">
        <f>SUBTOTAL(9,E459:E463)</f>
        <v>4</v>
      </c>
      <c r="F458" s="36"/>
      <c r="G458" s="36"/>
      <c r="H458" s="36"/>
      <c r="I458" s="37"/>
      <c r="J458" s="36"/>
      <c r="K458" s="36"/>
      <c r="L458" s="36"/>
      <c r="M458" s="36"/>
      <c r="N458" s="36"/>
      <c r="O458" s="38"/>
      <c r="P458" s="38"/>
      <c r="Q458" s="38"/>
      <c r="R458" s="38"/>
      <c r="S458" s="36"/>
      <c r="T458" s="38"/>
      <c r="U458" s="36"/>
      <c r="V458" s="39"/>
      <c r="W458" s="19"/>
    </row>
    <row r="459" spans="1:23" s="23" customFormat="1" ht="13.5" outlineLevel="2">
      <c r="A459" s="21"/>
      <c r="B459" s="59" t="s">
        <v>272</v>
      </c>
      <c r="C459" s="60"/>
      <c r="D459" s="60"/>
      <c r="E459" s="40">
        <f>SUBTOTAL(9,E460:F463)</f>
        <v>4</v>
      </c>
      <c r="F459" s="41"/>
      <c r="G459" s="41"/>
      <c r="H459" s="41"/>
      <c r="I459" s="42"/>
      <c r="J459" s="41"/>
      <c r="K459" s="41"/>
      <c r="L459" s="41"/>
      <c r="M459" s="41"/>
      <c r="N459" s="41"/>
      <c r="O459" s="43"/>
      <c r="P459" s="43"/>
      <c r="Q459" s="43"/>
      <c r="R459" s="43"/>
      <c r="S459" s="41"/>
      <c r="T459" s="43"/>
      <c r="U459" s="41"/>
      <c r="V459" s="44"/>
      <c r="W459" s="22"/>
    </row>
    <row r="460" spans="1:23" s="10" customFormat="1" ht="151.5" customHeight="1">
      <c r="A460" s="8">
        <v>53</v>
      </c>
      <c r="B460" s="52" t="s">
        <v>502</v>
      </c>
      <c r="C460" s="52" t="s">
        <v>99</v>
      </c>
      <c r="D460" s="52" t="s">
        <v>191</v>
      </c>
      <c r="E460" s="45">
        <v>1</v>
      </c>
      <c r="F460" s="46" t="s">
        <v>1385</v>
      </c>
      <c r="G460" s="47" t="s">
        <v>1404</v>
      </c>
      <c r="H460" s="47" t="s">
        <v>502</v>
      </c>
      <c r="I460" s="48" t="s">
        <v>352</v>
      </c>
      <c r="J460" s="49" t="s">
        <v>479</v>
      </c>
      <c r="K460" s="49" t="s">
        <v>480</v>
      </c>
      <c r="L460" s="49" t="s">
        <v>228</v>
      </c>
      <c r="M460" s="49" t="s">
        <v>664</v>
      </c>
      <c r="N460" s="49" t="s">
        <v>230</v>
      </c>
      <c r="O460" s="50">
        <v>1132277135.77</v>
      </c>
      <c r="P460" s="50">
        <v>180499463.37</v>
      </c>
      <c r="Q460" s="50">
        <v>74845846.33</v>
      </c>
      <c r="R460" s="50">
        <v>300821691.39</v>
      </c>
      <c r="S460" s="51" t="s">
        <v>1915</v>
      </c>
      <c r="T460" s="50">
        <v>1086800754.08</v>
      </c>
      <c r="U460" s="49" t="s">
        <v>231</v>
      </c>
      <c r="V460" s="47" t="s">
        <v>1593</v>
      </c>
      <c r="W460" s="9">
        <f>IF(OR(LEFT(I460)="7",LEFT(I460,1)="8"),VALUE(RIGHT(I460,3)),VALUE(RIGHT(I460,4)))</f>
        <v>58</v>
      </c>
    </row>
    <row r="461" spans="1:23" s="10" customFormat="1" ht="151.5" customHeight="1">
      <c r="A461" s="8">
        <v>53</v>
      </c>
      <c r="B461" s="52" t="s">
        <v>502</v>
      </c>
      <c r="C461" s="52" t="s">
        <v>99</v>
      </c>
      <c r="D461" s="52" t="s">
        <v>191</v>
      </c>
      <c r="E461" s="45">
        <v>1</v>
      </c>
      <c r="F461" s="46" t="s">
        <v>1385</v>
      </c>
      <c r="G461" s="47" t="s">
        <v>1404</v>
      </c>
      <c r="H461" s="47" t="s">
        <v>502</v>
      </c>
      <c r="I461" s="48" t="s">
        <v>503</v>
      </c>
      <c r="J461" s="49" t="s">
        <v>504</v>
      </c>
      <c r="K461" s="49" t="s">
        <v>349</v>
      </c>
      <c r="L461" s="49" t="s">
        <v>228</v>
      </c>
      <c r="M461" s="49" t="s">
        <v>664</v>
      </c>
      <c r="N461" s="49" t="s">
        <v>652</v>
      </c>
      <c r="O461" s="50">
        <v>386340160.7</v>
      </c>
      <c r="P461" s="50">
        <v>19637596.72</v>
      </c>
      <c r="Q461" s="50">
        <v>25510026.72</v>
      </c>
      <c r="R461" s="50">
        <v>46522450.19</v>
      </c>
      <c r="S461" s="51" t="s">
        <v>1916</v>
      </c>
      <c r="T461" s="50">
        <v>384965333.95</v>
      </c>
      <c r="U461" s="49" t="s">
        <v>231</v>
      </c>
      <c r="V461" s="47" t="s">
        <v>1252</v>
      </c>
      <c r="W461" s="9">
        <f>IF(OR(LEFT(I461)="7",LEFT(I461,1)="8"),VALUE(RIGHT(I461,3)),VALUE(RIGHT(I461,4)))</f>
        <v>1050</v>
      </c>
    </row>
    <row r="462" spans="1:23" s="10" customFormat="1" ht="151.5" customHeight="1">
      <c r="A462" s="8">
        <v>53</v>
      </c>
      <c r="B462" s="52" t="s">
        <v>502</v>
      </c>
      <c r="C462" s="52" t="s">
        <v>99</v>
      </c>
      <c r="D462" s="52" t="s">
        <v>191</v>
      </c>
      <c r="E462" s="45">
        <v>1</v>
      </c>
      <c r="F462" s="46" t="s">
        <v>1385</v>
      </c>
      <c r="G462" s="47" t="s">
        <v>1404</v>
      </c>
      <c r="H462" s="47" t="s">
        <v>502</v>
      </c>
      <c r="I462" s="48" t="s">
        <v>350</v>
      </c>
      <c r="J462" s="49" t="s">
        <v>351</v>
      </c>
      <c r="K462" s="49" t="s">
        <v>973</v>
      </c>
      <c r="L462" s="49" t="s">
        <v>228</v>
      </c>
      <c r="M462" s="49" t="s">
        <v>572</v>
      </c>
      <c r="N462" s="49" t="s">
        <v>652</v>
      </c>
      <c r="O462" s="50">
        <v>646148257.27</v>
      </c>
      <c r="P462" s="50">
        <v>4372690924.15</v>
      </c>
      <c r="Q462" s="50">
        <v>82921010.94</v>
      </c>
      <c r="R462" s="50">
        <v>4494497788.77</v>
      </c>
      <c r="S462" s="51" t="s">
        <v>1917</v>
      </c>
      <c r="T462" s="50">
        <v>607262403.59</v>
      </c>
      <c r="U462" s="49" t="s">
        <v>231</v>
      </c>
      <c r="V462" s="47" t="s">
        <v>1003</v>
      </c>
      <c r="W462" s="9">
        <f>IF(OR(LEFT(I462)="7",LEFT(I462,1)="8"),VALUE(RIGHT(I462,3)),VALUE(RIGHT(I462,4)))</f>
        <v>1345</v>
      </c>
    </row>
    <row r="463" spans="1:23" s="10" customFormat="1" ht="151.5" customHeight="1">
      <c r="A463" s="8">
        <v>53</v>
      </c>
      <c r="B463" s="52" t="s">
        <v>502</v>
      </c>
      <c r="C463" s="52" t="s">
        <v>99</v>
      </c>
      <c r="D463" s="52" t="s">
        <v>778</v>
      </c>
      <c r="E463" s="45">
        <v>1</v>
      </c>
      <c r="F463" s="46" t="s">
        <v>1385</v>
      </c>
      <c r="G463" s="47" t="s">
        <v>1404</v>
      </c>
      <c r="H463" s="47" t="s">
        <v>266</v>
      </c>
      <c r="I463" s="48" t="s">
        <v>620</v>
      </c>
      <c r="J463" s="49" t="s">
        <v>166</v>
      </c>
      <c r="K463" s="49" t="s">
        <v>167</v>
      </c>
      <c r="L463" s="49" t="s">
        <v>228</v>
      </c>
      <c r="M463" s="49" t="s">
        <v>229</v>
      </c>
      <c r="N463" s="49" t="s">
        <v>230</v>
      </c>
      <c r="O463" s="50">
        <v>351342697.81</v>
      </c>
      <c r="P463" s="50">
        <v>263704394.64</v>
      </c>
      <c r="Q463" s="50">
        <v>336241.23</v>
      </c>
      <c r="R463" s="50">
        <v>615383333.68</v>
      </c>
      <c r="S463" s="51" t="s">
        <v>1918</v>
      </c>
      <c r="T463" s="50">
        <v>0</v>
      </c>
      <c r="U463" s="49" t="s">
        <v>231</v>
      </c>
      <c r="V463" s="47" t="s">
        <v>1253</v>
      </c>
      <c r="W463" s="9">
        <f>IF(OR(LEFT(I463)="7",LEFT(I463,1)="8"),VALUE(RIGHT(I463,3)),VALUE(RIGHT(I463,4)))</f>
        <v>149</v>
      </c>
    </row>
    <row r="464" ht="34.5" customHeight="1">
      <c r="T464" s="5">
        <f>SUM(T2:T463)</f>
        <v>731433599841.9692</v>
      </c>
    </row>
  </sheetData>
  <sheetProtection/>
  <mergeCells count="128">
    <mergeCell ref="B245:D245"/>
    <mergeCell ref="B105:D105"/>
    <mergeCell ref="B458:D458"/>
    <mergeCell ref="B459:D459"/>
    <mergeCell ref="B426:D426"/>
    <mergeCell ref="B429:D429"/>
    <mergeCell ref="B432:D432"/>
    <mergeCell ref="B433:D433"/>
    <mergeCell ref="B436:D436"/>
    <mergeCell ref="B450:D450"/>
    <mergeCell ref="B451:D451"/>
    <mergeCell ref="B452:D452"/>
    <mergeCell ref="B457:D457"/>
    <mergeCell ref="B448:D448"/>
    <mergeCell ref="B438:D438"/>
    <mergeCell ref="B440:D440"/>
    <mergeCell ref="B439:D439"/>
    <mergeCell ref="B203:D203"/>
    <mergeCell ref="B113:D113"/>
    <mergeCell ref="B119:D119"/>
    <mergeCell ref="B124:D124"/>
    <mergeCell ref="B206:D206"/>
    <mergeCell ref="B136:D136"/>
    <mergeCell ref="B152:D152"/>
    <mergeCell ref="B163:D163"/>
    <mergeCell ref="B172:D172"/>
    <mergeCell ref="B158:D158"/>
    <mergeCell ref="B132:D132"/>
    <mergeCell ref="B134:D134"/>
    <mergeCell ref="B1:R1"/>
    <mergeCell ref="S1:V1"/>
    <mergeCell ref="B2:R2"/>
    <mergeCell ref="S2:V2"/>
    <mergeCell ref="B3:R3"/>
    <mergeCell ref="S3:V3"/>
    <mergeCell ref="B240:D240"/>
    <mergeCell ref="B241:D241"/>
    <mergeCell ref="B4:D4"/>
    <mergeCell ref="B244:D244"/>
    <mergeCell ref="B224:D224"/>
    <mergeCell ref="B225:D225"/>
    <mergeCell ref="B226:D226"/>
    <mergeCell ref="B11:D11"/>
    <mergeCell ref="B128:D128"/>
    <mergeCell ref="B135:D135"/>
    <mergeCell ref="B26:D26"/>
    <mergeCell ref="B20:D20"/>
    <mergeCell ref="B21:D21"/>
    <mergeCell ref="B213:D213"/>
    <mergeCell ref="B214:D214"/>
    <mergeCell ref="B231:D231"/>
    <mergeCell ref="B221:D221"/>
    <mergeCell ref="B220:D220"/>
    <mergeCell ref="B219:D219"/>
    <mergeCell ref="B215:D215"/>
    <mergeCell ref="B5:D5"/>
    <mergeCell ref="B6:D6"/>
    <mergeCell ref="B13:D13"/>
    <mergeCell ref="B12:D12"/>
    <mergeCell ref="B19:D19"/>
    <mergeCell ref="B25:D25"/>
    <mergeCell ref="B28:D28"/>
    <mergeCell ref="B29:D29"/>
    <mergeCell ref="B115:D115"/>
    <mergeCell ref="B116:D116"/>
    <mergeCell ref="B120:D120"/>
    <mergeCell ref="B118:D118"/>
    <mergeCell ref="B30:D30"/>
    <mergeCell ref="B104:D104"/>
    <mergeCell ref="B252:D252"/>
    <mergeCell ref="B255:D255"/>
    <mergeCell ref="B243:D243"/>
    <mergeCell ref="B250:D250"/>
    <mergeCell ref="B208:D208"/>
    <mergeCell ref="B209:D209"/>
    <mergeCell ref="B232:D232"/>
    <mergeCell ref="B237:D237"/>
    <mergeCell ref="B238:D238"/>
    <mergeCell ref="B197:D197"/>
    <mergeCell ref="B7:D7"/>
    <mergeCell ref="B8:D8"/>
    <mergeCell ref="B179:D179"/>
    <mergeCell ref="B177:D177"/>
    <mergeCell ref="B178:D178"/>
    <mergeCell ref="B161:D161"/>
    <mergeCell ref="B127:D127"/>
    <mergeCell ref="B90:D90"/>
    <mergeCell ref="B92:D92"/>
    <mergeCell ref="B298:D298"/>
    <mergeCell ref="B402:D402"/>
    <mergeCell ref="B412:D412"/>
    <mergeCell ref="B129:D129"/>
    <mergeCell ref="B148:D148"/>
    <mergeCell ref="B162:D162"/>
    <mergeCell ref="B205:D205"/>
    <mergeCell ref="B159:D159"/>
    <mergeCell ref="B174:D174"/>
    <mergeCell ref="B175:D175"/>
    <mergeCell ref="B408:D408"/>
    <mergeCell ref="B409:D409"/>
    <mergeCell ref="B410:D410"/>
    <mergeCell ref="B125:D125"/>
    <mergeCell ref="B401:D401"/>
    <mergeCell ref="B447:D447"/>
    <mergeCell ref="B289:D289"/>
    <mergeCell ref="B364:D364"/>
    <mergeCell ref="B300:D300"/>
    <mergeCell ref="B299:D299"/>
    <mergeCell ref="B404:D404"/>
    <mergeCell ref="B416:D416"/>
    <mergeCell ref="B417:D417"/>
    <mergeCell ref="B418:D418"/>
    <mergeCell ref="B271:D271"/>
    <mergeCell ref="B264:D264"/>
    <mergeCell ref="B413:D413"/>
    <mergeCell ref="B414:D414"/>
    <mergeCell ref="B405:D405"/>
    <mergeCell ref="B406:D406"/>
    <mergeCell ref="B256:D256"/>
    <mergeCell ref="B262:D262"/>
    <mergeCell ref="B259:D259"/>
    <mergeCell ref="B282:D282"/>
    <mergeCell ref="B284:D284"/>
    <mergeCell ref="B283:D283"/>
    <mergeCell ref="B260:D260"/>
    <mergeCell ref="B263:D263"/>
    <mergeCell ref="B270:D270"/>
    <mergeCell ref="B269:D269"/>
  </mergeCells>
  <conditionalFormatting sqref="D80">
    <cfRule type="colorScale" priority="1" dxfId="0">
      <colorScale>
        <cfvo type="min" val="0"/>
        <cfvo type="percentile" val="50"/>
        <cfvo type="max"/>
        <color rgb="FFF8696B"/>
        <color rgb="FFFFEB84"/>
        <color rgb="FF63BE7B"/>
      </colorScale>
    </cfRule>
  </conditionalFormatting>
  <printOptions horizontalCentered="1"/>
  <pageMargins left="0" right="0" top="0.1968503937007874" bottom="0.3937007874015748" header="0" footer="0.1968503937007874"/>
  <pageSetup horizontalDpi="600" verticalDpi="600" orientation="landscape" pageOrder="overThenDown" scale="45" r:id="rId2"/>
  <headerFooter alignWithMargins="0">
    <oddFooter>&amp;RPágina &amp;P de &amp;N</oddFooter>
  </headerFooter>
  <rowBreaks count="15" manualBreakCount="15">
    <brk id="27" min="1" max="21" man="1"/>
    <brk id="89" min="1" max="21" man="1"/>
    <brk id="117" min="1" max="21" man="1"/>
    <brk id="131" min="1" max="21" man="1"/>
    <brk id="157" min="1" max="21" man="1"/>
    <brk id="207" min="1" max="21" man="1"/>
    <brk id="218" min="1" max="21" man="1"/>
    <brk id="230" min="1" max="21" man="1"/>
    <brk id="242" min="1" max="21" man="1"/>
    <brk id="251" min="1" max="21" man="1"/>
    <brk id="261" min="1" max="21" man="1"/>
    <brk id="288" min="1" max="21" man="1"/>
    <brk id="363" min="1" max="21" man="1"/>
    <brk id="411" min="1" max="21" man="1"/>
    <brk id="435" min="1" max="21" man="1"/>
  </rowBreaks>
  <colBreaks count="1" manualBreakCount="1">
    <brk id="18" max="46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fernando_cabrera</dc:creator>
  <cp:keywords/>
  <dc:description/>
  <cp:lastModifiedBy>Usuario de Windows</cp:lastModifiedBy>
  <cp:lastPrinted>2018-02-28T15:12:38Z</cp:lastPrinted>
  <dcterms:created xsi:type="dcterms:W3CDTF">2006-10-23T15:09:39Z</dcterms:created>
  <dcterms:modified xsi:type="dcterms:W3CDTF">2018-04-09T23:30:25Z</dcterms:modified>
  <cp:category/>
  <cp:version/>
  <cp:contentType/>
  <cp:contentStatus/>
</cp:coreProperties>
</file>