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ados" sheetId="1" r:id="rId1"/>
  </sheets>
  <externalReferences>
    <externalReference r:id="rId4"/>
    <externalReference r:id="rId5"/>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'reportados'!$B$1:$V$453</definedName>
    <definedName name="FIDUCIARIO">#REF!</definedName>
    <definedName name="fiduciario1">#REF!</definedName>
    <definedName name="FIDUCIARIOS">#REF!</definedName>
    <definedName name="fiduciarios1">#REF!</definedName>
    <definedName name="_xlnm.Print_Titles" localSheetId="0">'reportados'!$I:$I,'reportados'!$1:$4</definedName>
  </definedNames>
  <calcPr fullCalcOnLoad="1"/>
</workbook>
</file>

<file path=xl/sharedStrings.xml><?xml version="1.0" encoding="utf-8"?>
<sst xmlns="http://schemas.openxmlformats.org/spreadsheetml/2006/main" count="5116" uniqueCount="1987">
  <si>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</si>
  <si>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</si>
  <si>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</si>
  <si>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</si>
  <si>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</si>
  <si>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</si>
  <si>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</si>
  <si>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</si>
  <si>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</si>
  <si>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</si>
  <si>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</si>
  <si>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</si>
  <si>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</si>
  <si>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</si>
  <si>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</si>
  <si>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</si>
  <si>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</si>
  <si>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</si>
  <si>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</si>
  <si>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</si>
  <si>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</si>
  <si>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</si>
  <si>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</si>
  <si>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</si>
  <si>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</si>
  <si>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</si>
  <si>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</si>
  <si>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</si>
  <si>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</si>
  <si>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</si>
  <si>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</si>
  <si>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</si>
  <si>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199906GON00907</t>
  </si>
  <si>
    <t>200809J0U01482</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</si>
  <si>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</si>
  <si>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</si>
  <si>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</si>
  <si>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</si>
  <si>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</si>
  <si>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</si>
  <si>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</si>
  <si>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</si>
  <si>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</si>
  <si>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</si>
  <si>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</si>
  <si>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</si>
  <si>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</si>
  <si>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</si>
  <si>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</si>
  <si>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</si>
  <si>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</si>
  <si>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</si>
  <si>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</si>
  <si>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</si>
  <si>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</si>
  <si>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</si>
  <si>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</si>
  <si>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</si>
  <si>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</si>
  <si>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</si>
  <si>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</si>
  <si>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</si>
  <si>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</si>
  <si>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</si>
  <si>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</si>
  <si>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</si>
  <si>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</si>
  <si>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</si>
  <si>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FIDEICOMISO PARA COADYUVAR AL DESARROLLO DE LAS ENTIDADES FEDERATIVAS Y MUNICIPIOS (FIDEM)</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</si>
  <si>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</si>
  <si>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</si>
  <si>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</si>
  <si>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</si>
  <si>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</si>
  <si>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</si>
  <si>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</si>
  <si>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</si>
  <si>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</si>
  <si>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</si>
  <si>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</si>
  <si>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</si>
  <si>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</si>
  <si>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</si>
  <si>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</si>
  <si>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</si>
  <si>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</si>
  <si>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</si>
  <si>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</si>
  <si>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</si>
  <si>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</si>
  <si>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</si>
  <si>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</si>
  <si>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</si>
  <si>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</si>
  <si>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</si>
  <si>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</si>
  <si>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</si>
  <si>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</si>
  <si>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</si>
  <si>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</si>
  <si>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</si>
  <si>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</si>
  <si>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</si>
  <si>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</si>
  <si>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</si>
  <si>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</si>
  <si>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</si>
  <si>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</si>
  <si>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</si>
  <si>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</si>
  <si>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</si>
  <si>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</si>
  <si>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</si>
  <si>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</si>
  <si>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</si>
  <si>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</si>
  <si>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</si>
  <si>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</si>
  <si>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</si>
  <si>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</si>
  <si>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</si>
  <si>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</si>
  <si>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</si>
  <si>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</si>
  <si>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</si>
  <si>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</si>
  <si>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</si>
  <si>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</si>
  <si>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</si>
  <si>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</si>
  <si>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</si>
  <si>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</si>
  <si>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</si>
  <si>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</si>
  <si>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</si>
  <si>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</si>
  <si>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</si>
  <si>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</si>
  <si>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</si>
  <si>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</si>
  <si>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</si>
  <si>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</si>
  <si>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</si>
  <si>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</si>
  <si>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</si>
  <si>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</si>
  <si>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HAT</t>
  </si>
  <si>
    <t>FONDO DE CAPITALIZACIÓN E INVERSIÓN DEL SECTOR RURAL</t>
  </si>
  <si>
    <t>CONSEJO NACIONAL AGROPECUARIO, A. C.</t>
  </si>
  <si>
    <t>200706HAT01473</t>
  </si>
  <si>
    <t>FONDO DE INVERSIÓN DE CAPITAL EN AGRONEGOCIOS (FICA)</t>
  </si>
  <si>
    <t>BANRURAL</t>
  </si>
  <si>
    <t>GOBIERNO DEL ESTADO DE CAMPECHE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</si>
  <si>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</si>
  <si>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</si>
  <si>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</si>
  <si>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</si>
  <si>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</si>
  <si>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</si>
  <si>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</si>
  <si>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</si>
  <si>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</si>
  <si>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</si>
  <si>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</si>
  <si>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</si>
  <si>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</si>
  <si>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</si>
  <si>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</si>
  <si>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</si>
  <si>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</si>
  <si>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</si>
  <si>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</si>
  <si>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BANCO SANTANDER SERFIN S. A.</t>
  </si>
  <si>
    <t>ADMINISTRAR EL FONDO DEL FIDEICOMITENTE.</t>
  </si>
  <si>
    <t>200618T0K01453</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</si>
  <si>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</si>
  <si>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</si>
  <si>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</si>
  <si>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</si>
  <si>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</si>
  <si>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</si>
  <si>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</si>
  <si>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</si>
  <si>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</si>
  <si>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</si>
  <si>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</si>
  <si>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</si>
  <si>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</si>
  <si>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</si>
  <si>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</si>
  <si>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</si>
  <si>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</si>
  <si>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</si>
  <si>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</si>
  <si>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</si>
  <si>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</si>
  <si>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</si>
  <si>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</si>
  <si>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200620VST01448</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</si>
  <si>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</si>
  <si>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</si>
  <si>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</si>
  <si>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</si>
  <si>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</si>
  <si>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</si>
  <si>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</si>
  <si>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</si>
  <si>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</si>
  <si>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</si>
  <si>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</si>
  <si>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</si>
  <si>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</si>
  <si>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</si>
  <si>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</si>
  <si>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</si>
  <si>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</si>
  <si>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</si>
  <si>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</si>
  <si>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</si>
  <si>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</si>
  <si>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</si>
  <si>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</si>
  <si>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</si>
  <si>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</si>
  <si>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</si>
  <si>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</si>
  <si>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</si>
  <si>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</si>
  <si>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</si>
  <si>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</si>
  <si>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</si>
  <si>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</si>
  <si>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</si>
  <si>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UNIDAD DE BANCA DE DESARROLLO</t>
  </si>
  <si>
    <t>700006GIC183</t>
  </si>
  <si>
    <t>HIU</t>
  </si>
  <si>
    <t>700006HIU091</t>
  </si>
  <si>
    <t>MANDATO SHCP MEX. TEX DEVELOPMENT CORP.</t>
  </si>
  <si>
    <t>700006HIU151</t>
  </si>
  <si>
    <t>MANDATO EXTINTA COMISIÓN MONETARIA</t>
  </si>
  <si>
    <t>LA ADMINISTRACIÓN DE CRÉDITOS Y VALORES DE LA EXTINTA COMISIÓN MONETARIA.</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</si>
  <si>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</si>
  <si>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</si>
  <si>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</si>
  <si>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</si>
  <si>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</si>
  <si>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</si>
  <si>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</si>
  <si>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</si>
  <si>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</si>
  <si>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</si>
  <si>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</si>
  <si>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</si>
  <si>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</si>
  <si>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</si>
  <si>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</si>
  <si>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</si>
  <si>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</si>
  <si>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199818TOQ00860</t>
  </si>
  <si>
    <t>C. G. CERRO PRIETO IV</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</si>
  <si>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</si>
  <si>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</si>
  <si>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</si>
  <si>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</si>
  <si>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</si>
  <si>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</si>
  <si>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</si>
  <si>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</si>
  <si>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</si>
  <si>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</si>
  <si>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</si>
  <si>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</si>
  <si>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</si>
  <si>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</si>
  <si>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</si>
  <si>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</si>
  <si>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</si>
  <si>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</si>
  <si>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</si>
  <si>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</si>
  <si>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</si>
  <si>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</si>
  <si>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</si>
  <si>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</si>
  <si>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</si>
  <si>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</si>
  <si>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</si>
  <si>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</si>
  <si>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</si>
  <si>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</si>
  <si>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</si>
  <si>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</si>
  <si>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</si>
  <si>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</si>
  <si>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</si>
  <si>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</si>
  <si>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</si>
  <si>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</si>
  <si>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</si>
  <si>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</si>
  <si>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</si>
  <si>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</si>
  <si>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</si>
  <si>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</si>
  <si>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</si>
  <si>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</si>
  <si>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</si>
  <si>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</si>
  <si>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</si>
  <si>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</si>
  <si>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</si>
  <si>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</si>
  <si>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</si>
  <si>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</si>
  <si>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</si>
  <si>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</si>
  <si>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</si>
  <si>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</si>
  <si>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</si>
  <si>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</si>
  <si>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</si>
  <si>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</si>
  <si>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</si>
  <si>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</si>
  <si>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</si>
  <si>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</si>
  <si>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</si>
  <si>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</si>
  <si>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</si>
  <si>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</si>
  <si>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</si>
  <si>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</si>
  <si>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</si>
  <si>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</si>
  <si>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</si>
  <si>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</si>
  <si>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</si>
  <si>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</si>
  <si>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</si>
  <si>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</si>
  <si>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</si>
  <si>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</si>
  <si>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</si>
  <si>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</si>
  <si>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</si>
  <si>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</si>
  <si>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</si>
  <si>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</si>
  <si>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</si>
  <si>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</si>
  <si>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</si>
  <si>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</si>
  <si>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</si>
  <si>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</si>
  <si>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</si>
  <si>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</si>
  <si>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</si>
  <si>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</si>
  <si>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</si>
  <si>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</si>
  <si>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</si>
  <si>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</si>
  <si>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GOBIERNO DEL ESTADO DE NUEVO LEÓN</t>
  </si>
  <si>
    <t>GOBIERNO DEL ESTADO DE NAYARIT</t>
  </si>
  <si>
    <t>GOBIERNO DEL ESTADO DE JALISCO</t>
  </si>
  <si>
    <t>SUFRAGAR LOS COSTOS DE AMPLIACION Y MODERNIZACION DEL TRAMO CARRETERO NIZUC-TULUM.</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</si>
  <si>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</si>
  <si>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</si>
  <si>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</si>
  <si>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</si>
  <si>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</si>
  <si>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</si>
  <si>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</si>
  <si>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</si>
  <si>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</si>
  <si>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</si>
  <si>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</si>
  <si>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</si>
  <si>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</si>
  <si>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</si>
  <si>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</si>
  <si>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</si>
  <si>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</si>
  <si>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</si>
  <si>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</si>
  <si>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</si>
  <si>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</si>
  <si>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</si>
  <si>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</si>
  <si>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</si>
  <si>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</si>
  <si>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</si>
  <si>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</si>
  <si>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</si>
  <si>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</si>
  <si>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</si>
  <si>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</si>
  <si>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</si>
  <si>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</si>
  <si>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</si>
  <si>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</si>
  <si>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</si>
  <si>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</si>
  <si>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</si>
  <si>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</si>
  <si>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CONSTITUIR UN MECANISMO A TRAVES DEL CUAL SE REALICE LA ADMINISTRACION DE LOS RECURSOS PARA EL PAGO DE PENSIONES.</t>
  </si>
  <si>
    <t>ORGANIZACION, CONSTRUCCION Y VENTA DE HABITACIONES PARA TRABAJADORES AL SERVICIO DE FNM.</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</si>
  <si>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</si>
  <si>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</si>
  <si>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ADMINISTRAR LOS RECURSOS, A EFECTO DE QUE SE DESTINEN A FOMENTAR Y CANALIZAR APOYOS A ESTUDIOS Y PROYECTOS QUE HAYAN SIDO IDENTIFICADOS POR LOS FIDEICOMINTENTES COMO DETONADORES DE DESARROLLO ECONOMICO Y SOCIAL DE LA MESO REGION CENTRO-OCCIDENTE DE MEXICO.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</si>
  <si>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</si>
  <si>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</si>
  <si>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</si>
  <si>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</si>
  <si>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</si>
  <si>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</si>
  <si>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</si>
  <si>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</si>
  <si>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</si>
  <si>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</si>
  <si>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</si>
  <si>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</si>
  <si>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</si>
  <si>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</si>
  <si>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</si>
  <si>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</si>
  <si>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</si>
  <si>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</si>
  <si>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</si>
  <si>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</si>
  <si>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</si>
  <si>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</si>
  <si>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</si>
  <si>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</si>
  <si>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</si>
  <si>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</si>
  <si>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</si>
  <si>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GARANTIZAR LA CONSTRUCCIÓN DE 159 CASAS PARA TRABAJADORES DEL FERROCARRIL DE SONORA-BAJA CALIFORNIA, SOBRE TERRENOS UBICADOS EN BENJAMÍN HILL, SON., Y EN MEXICALI, B.C.</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</si>
  <si>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</si>
  <si>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</si>
  <si>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</si>
  <si>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</si>
  <si>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</si>
  <si>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</si>
  <si>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</si>
  <si>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</si>
  <si>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</si>
  <si>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</si>
  <si>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</si>
  <si>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</si>
  <si>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</si>
  <si>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</si>
  <si>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</si>
  <si>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</si>
  <si>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</si>
  <si>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</si>
  <si>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</si>
  <si>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</si>
  <si>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</si>
  <si>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</si>
  <si>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</si>
  <si>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</si>
  <si>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</si>
  <si>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</si>
  <si>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</si>
  <si>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</si>
  <si>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</si>
  <si>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</si>
  <si>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</si>
  <si>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</si>
  <si>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</si>
  <si>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</si>
  <si>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</si>
  <si>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</si>
  <si>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</si>
  <si>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</si>
  <si>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</si>
  <si>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</si>
  <si>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</si>
  <si>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</si>
  <si>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</si>
  <si>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</si>
  <si>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</si>
  <si>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</si>
  <si>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</si>
  <si>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</si>
  <si>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</si>
  <si>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</si>
  <si>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</si>
  <si>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</si>
  <si>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</si>
  <si>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</si>
  <si>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GOBIERNO DEL ESTADO DE TLAXCALA</t>
  </si>
  <si>
    <t>FONDO MIXTO DE FOMENTO A LA INVESTIGACIÓN CIENTÍFICA Y TECNOLÓGICA CONACYT-GOBIERNO DEL ESTADO DE TLAXCALA</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</si>
  <si>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</si>
  <si>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</si>
  <si>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</si>
  <si>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</si>
  <si>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</si>
  <si>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</si>
  <si>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</si>
  <si>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</si>
  <si>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ADMINISTRAR LOS RECURSOS QUE SE OBTENGA DE LA ENAJENACION DE TERRENOS NACIONALES Y DE LA VENTA O REGULARIZACION DE LA TENENCIA DE LA TIERRA EN LAS COLONIAS AGRICOLAS Y GANADERAS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</si>
  <si>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</si>
  <si>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</si>
  <si>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</si>
  <si>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</si>
  <si>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</si>
  <si>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</si>
  <si>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</si>
  <si>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</si>
  <si>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</si>
  <si>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</si>
  <si>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</si>
  <si>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</si>
  <si>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</si>
  <si>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</si>
  <si>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</si>
  <si>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</si>
  <si>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</si>
  <si>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</si>
  <si>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</si>
  <si>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</si>
  <si>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</si>
  <si>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</si>
  <si>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</si>
  <si>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</si>
  <si>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</si>
  <si>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</si>
  <si>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</si>
  <si>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</si>
  <si>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</si>
  <si>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</si>
  <si>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</si>
  <si>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</si>
  <si>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</si>
  <si>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</si>
  <si>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</si>
  <si>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</si>
  <si>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</si>
  <si>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</si>
  <si>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</si>
  <si>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</si>
  <si>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</si>
  <si>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</si>
  <si>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</si>
  <si>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</si>
  <si>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</si>
  <si>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</si>
  <si>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</si>
  <si>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</si>
  <si>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</si>
  <si>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</si>
  <si>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</si>
  <si>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</si>
  <si>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</si>
  <si>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</si>
  <si>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</si>
  <si>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</si>
  <si>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</si>
  <si>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CÁMARA NACIONAL DE LAS INDUSTRIAS PESQUERA Y ACUÍCOLA</t>
  </si>
  <si>
    <t>700008H00133</t>
  </si>
  <si>
    <t>2ESTATAL</t>
  </si>
  <si>
    <t>INTERACCIONES</t>
  </si>
  <si>
    <t>OTRO</t>
  </si>
  <si>
    <t>FIDEICOMISO DE FOMENTO INDUSTRIAL LANFI</t>
  </si>
  <si>
    <t>GOBIERNO DEL ESTADO DE COAHUILA DE ZARAGOZA</t>
  </si>
  <si>
    <t>UNIDAD DE ASUNTOS INTERNACIONALES DE HACIENDA</t>
  </si>
  <si>
    <t>COMISIÓN NACIONAL DEL AGUA</t>
  </si>
  <si>
    <t>FID. 159.- HABER SOCIAL BANCO NACIONAL DE TRANSPORTES, S.A.</t>
  </si>
  <si>
    <t>700006GIC189</t>
  </si>
  <si>
    <t>MAND. 1312.- JUICIO PROMOVIDO POR ICA VS INECEL DE LA REPUBLICA DE ECUADOR.</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</si>
  <si>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</si>
  <si>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</si>
  <si>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</si>
  <si>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</si>
  <si>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</si>
  <si>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</si>
  <si>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</si>
  <si>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</si>
  <si>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</si>
  <si>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</si>
  <si>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</si>
  <si>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</si>
  <si>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</si>
  <si>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</si>
  <si>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</si>
  <si>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</si>
  <si>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</si>
  <si>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</si>
  <si>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</si>
  <si>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</si>
  <si>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</si>
  <si>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</si>
  <si>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</si>
  <si>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</si>
  <si>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</si>
  <si>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</si>
  <si>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</si>
  <si>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</si>
  <si>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</si>
  <si>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</si>
  <si>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</si>
  <si>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</si>
  <si>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</si>
  <si>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</si>
  <si>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</si>
  <si>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</si>
  <si>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</si>
  <si>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</si>
  <si>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</si>
  <si>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</si>
  <si>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</si>
  <si>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</si>
  <si>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</si>
  <si>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</si>
  <si>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</si>
  <si>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</si>
  <si>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</si>
  <si>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</si>
  <si>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</si>
  <si>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</si>
  <si>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</si>
  <si>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</si>
  <si>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</si>
  <si>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</si>
  <si>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</si>
  <si>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</si>
  <si>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</si>
  <si>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</si>
  <si>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</si>
  <si>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</si>
  <si>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</si>
  <si>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</si>
  <si>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</si>
  <si>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</si>
  <si>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</si>
  <si>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</si>
  <si>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</si>
  <si>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</si>
  <si>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</si>
  <si>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</si>
  <si>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</si>
  <si>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</si>
  <si>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</si>
  <si>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</si>
  <si>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</si>
  <si>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</si>
  <si>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</si>
  <si>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</si>
  <si>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</si>
  <si>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</si>
  <si>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</si>
  <si>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</si>
  <si>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</si>
  <si>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</si>
  <si>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</si>
  <si>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</si>
  <si>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</si>
  <si>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</si>
  <si>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</si>
  <si>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</si>
  <si>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</si>
  <si>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</si>
  <si>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</si>
  <si>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</si>
  <si>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</si>
  <si>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</si>
  <si>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</si>
  <si>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</si>
  <si>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</si>
  <si>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</si>
  <si>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</si>
  <si>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</si>
  <si>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</si>
  <si>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</si>
  <si>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</si>
  <si>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</si>
  <si>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</si>
  <si>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</si>
  <si>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</si>
  <si>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</si>
  <si>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</si>
  <si>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</si>
  <si>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</si>
  <si>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</si>
  <si>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</si>
  <si>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</si>
  <si>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</si>
  <si>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</si>
  <si>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</si>
  <si>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</si>
  <si>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</si>
  <si>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</si>
  <si>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</si>
  <si>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</si>
  <si>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</si>
  <si>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</si>
  <si>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</si>
  <si>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</si>
  <si>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</si>
  <si>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</si>
  <si>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</si>
  <si>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</si>
  <si>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</si>
  <si>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</si>
  <si>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</si>
  <si>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</si>
  <si>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</si>
  <si>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</si>
  <si>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</si>
  <si>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</si>
  <si>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</si>
  <si>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</si>
  <si>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</si>
  <si>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</si>
  <si>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</si>
  <si>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</si>
  <si>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</si>
  <si>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</si>
  <si>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</si>
  <si>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</si>
  <si>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</si>
  <si>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</si>
  <si>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</si>
  <si>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</si>
  <si>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</si>
  <si>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</si>
  <si>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</si>
  <si>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</si>
  <si>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</si>
  <si>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</si>
  <si>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</si>
  <si>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</si>
  <si>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</si>
  <si>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</si>
  <si>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</si>
  <si>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</si>
  <si>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</si>
  <si>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</si>
  <si>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</si>
  <si>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</si>
  <si>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</si>
  <si>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</si>
  <si>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</si>
  <si>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</si>
  <si>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</si>
  <si>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</si>
  <si>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</si>
  <si>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</si>
  <si>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</si>
  <si>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</si>
  <si>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</si>
  <si>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</si>
  <si>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</si>
  <si>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</si>
  <si>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</si>
  <si>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</si>
  <si>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</si>
  <si>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</si>
  <si>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</si>
  <si>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FONDO DE PENSIONES DE CONTRIBUCION DEFINIDA DE BANCOMEXT</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</si>
  <si>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</si>
  <si>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</si>
  <si>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</si>
  <si>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</si>
  <si>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</si>
  <si>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</si>
  <si>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</si>
  <si>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</si>
  <si>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</si>
  <si>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SAN LUIS POTOSÍ</t>
  </si>
  <si>
    <t>FONDO MIXTO CONACYT-GOBIERNO DEL ESTADO DE SINALOA</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</si>
  <si>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</si>
  <si>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</si>
  <si>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</si>
  <si>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</si>
  <si>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</si>
  <si>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</si>
  <si>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</si>
  <si>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</si>
  <si>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</si>
  <si>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</si>
  <si>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</si>
  <si>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</si>
  <si>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</si>
  <si>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</si>
  <si>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</si>
  <si>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</si>
  <si>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</si>
  <si>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</si>
  <si>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</si>
  <si>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</si>
  <si>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</si>
  <si>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</si>
  <si>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</si>
  <si>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</si>
  <si>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</si>
  <si>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</si>
  <si>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</si>
  <si>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</si>
  <si>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</si>
  <si>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</si>
  <si>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</si>
  <si>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</si>
  <si>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</si>
  <si>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</si>
  <si>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</si>
  <si>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</si>
  <si>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</si>
  <si>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</si>
  <si>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</si>
  <si>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</si>
  <si>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</si>
  <si>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</si>
  <si>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</si>
  <si>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</si>
  <si>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</si>
  <si>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</si>
  <si>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</si>
  <si>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</si>
  <si>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</si>
  <si>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</si>
  <si>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</si>
  <si>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</si>
  <si>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</si>
  <si>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</si>
  <si>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</si>
  <si>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</si>
  <si>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</si>
  <si>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</si>
  <si>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</si>
  <si>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</si>
  <si>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</si>
  <si>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</si>
  <si>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</si>
  <si>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</si>
  <si>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</si>
  <si>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</si>
  <si>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</si>
  <si>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</si>
  <si>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</si>
  <si>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</si>
  <si>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</si>
  <si>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</si>
  <si>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</si>
  <si>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</si>
  <si>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</si>
  <si>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</si>
  <si>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</si>
  <si>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</si>
  <si>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</si>
  <si>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</si>
  <si>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</si>
  <si>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</si>
  <si>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</si>
  <si>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</si>
  <si>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</si>
  <si>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</si>
  <si>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</si>
  <si>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</si>
  <si>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</si>
  <si>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</si>
  <si>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</si>
  <si>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</si>
  <si>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</si>
  <si>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</si>
  <si>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</si>
  <si>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</si>
  <si>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</si>
  <si>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</si>
  <si>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</si>
  <si>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</si>
  <si>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</si>
  <si>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</si>
  <si>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</si>
  <si>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</si>
  <si>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</si>
  <si>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</si>
  <si>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</si>
  <si>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</si>
  <si>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</si>
  <si>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</si>
  <si>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</si>
  <si>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</si>
  <si>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</si>
  <si>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</si>
  <si>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</si>
  <si>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</si>
  <si>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199806GIH00585</t>
  </si>
  <si>
    <t>M. 133.- FRACCIONAMIENTO AGUA HEDIONDA.</t>
  </si>
  <si>
    <t>ENAJENACIÓN DE 150 LOTES EN EL FRACCIONAMIENTO DE AGUA HEDIONDA, EN CUAUTLA, MORELOS.</t>
  </si>
  <si>
    <t>G1H</t>
  </si>
  <si>
    <t>BANCO NACIONAL DEL EJÉRCITO, FUERZA AÉREA Y ARMADA, S.N.C.</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</si>
  <si>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</si>
  <si>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</si>
  <si>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</si>
  <si>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</si>
  <si>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</si>
  <si>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</si>
  <si>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</si>
  <si>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</si>
  <si>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</si>
  <si>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</si>
  <si>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</si>
  <si>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</si>
  <si>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FONDO MIXTO DE FOMENTO A LA INVESTIGACIÓN CIENTÍFICA Y TECNOLÓGICA CONACYT-GOBIERNO DEL ESTADO BAJA CALIFORNIA</t>
  </si>
  <si>
    <t>FONDO MIXTO DE FOMENTO A LA INVESTIGACIÓN CIENTÍFICA Y TECNOLÓGICA CONACYT-GOBIERNO DEL ESTADO DE BAJA CALIFORNIA SUR</t>
  </si>
  <si>
    <t>FONDO DE ESTABILIZACIÓN DE LOS INGRESOS DE LAS ENTIDADES FEDERATIVAS (FEIEF)</t>
  </si>
  <si>
    <t>COMISIÓN PARA LA REGULARIZACIÓN DE LA TENENCIA DE LA TIERRA</t>
  </si>
  <si>
    <t>700020VQX416</t>
  </si>
  <si>
    <t>FONDO DE AHORRO PARA LOS TRABAJADORES DE CORETT</t>
  </si>
  <si>
    <t>VST</t>
  </si>
  <si>
    <t>LICONSA, S.A. DE C.V.</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</si>
  <si>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</si>
  <si>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</si>
  <si>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</si>
  <si>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</si>
  <si>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</si>
  <si>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</si>
  <si>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</si>
  <si>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</si>
  <si>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</si>
  <si>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</si>
  <si>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</si>
  <si>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</si>
  <si>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</si>
  <si>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</si>
  <si>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</si>
  <si>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</si>
  <si>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</si>
  <si>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</si>
  <si>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</si>
  <si>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</si>
  <si>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</si>
  <si>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</si>
  <si>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</si>
  <si>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</si>
  <si>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</si>
  <si>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</si>
  <si>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</si>
  <si>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</si>
  <si>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</si>
  <si>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</si>
  <si>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</si>
  <si>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</si>
  <si>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</si>
  <si>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</si>
  <si>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</si>
  <si>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</si>
  <si>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</si>
  <si>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FONDO MEXICANO PARA LA CONSERVACIÓN DE LA NATURALEZA</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</si>
  <si>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</si>
  <si>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</si>
  <si>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</si>
  <si>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</si>
  <si>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</si>
  <si>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</si>
  <si>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</si>
  <si>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</si>
  <si>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</si>
  <si>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</si>
  <si>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</si>
  <si>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</si>
  <si>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</si>
  <si>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</si>
  <si>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</si>
  <si>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</si>
  <si>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</si>
  <si>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</si>
  <si>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</si>
  <si>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</si>
  <si>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</si>
  <si>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</si>
  <si>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</si>
  <si>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</si>
  <si>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</si>
  <si>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</si>
  <si>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</si>
  <si>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</si>
  <si>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</si>
  <si>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</si>
  <si>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</si>
  <si>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</si>
  <si>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</si>
  <si>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</si>
  <si>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</si>
  <si>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</si>
  <si>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</si>
  <si>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</si>
  <si>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</si>
  <si>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</si>
  <si>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APORTACIÓN INICIAL:   MONTO: $5,000,000.00   FECHA: 26/12/2007
OBSERVACIONES: ESTE FIDEICOMISO FUE REGISTRADO EN EL PASH EL 12 DE DICIEMBRE DE 2007, DE ACUERDO A LAS AUTORIZACIONES DE LAS INSTANCIAS CORRESPONDIENTES.</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</si>
  <si>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</si>
  <si>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</si>
  <si>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</si>
  <si>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</si>
  <si>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</si>
  <si>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</si>
  <si>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</si>
  <si>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</si>
  <si>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</si>
  <si>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</si>
  <si>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</si>
  <si>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</si>
  <si>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</si>
  <si>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</si>
  <si>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</si>
  <si>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</si>
  <si>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</si>
  <si>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</si>
  <si>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</si>
  <si>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</si>
  <si>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</si>
  <si>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</si>
  <si>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</si>
  <si>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</si>
  <si>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</si>
  <si>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</si>
  <si>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</si>
  <si>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</si>
  <si>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</si>
  <si>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</si>
  <si>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</si>
  <si>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</si>
  <si>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</si>
  <si>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</si>
  <si>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</si>
  <si>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</si>
  <si>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</si>
  <si>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</si>
  <si>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</si>
  <si>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</si>
  <si>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</si>
  <si>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</si>
  <si>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</si>
  <si>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</si>
  <si>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</si>
  <si>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</si>
  <si>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</si>
  <si>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</si>
  <si>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</si>
  <si>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</si>
  <si>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</si>
  <si>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</si>
  <si>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</si>
  <si>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</si>
  <si>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</si>
  <si>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</si>
  <si>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</si>
  <si>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</si>
  <si>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</si>
  <si>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</si>
  <si>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</si>
  <si>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</si>
  <si>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</si>
  <si>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</si>
  <si>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</si>
  <si>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</si>
  <si>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</si>
  <si>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</si>
  <si>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</si>
  <si>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</si>
  <si>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</si>
  <si>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</si>
  <si>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</si>
  <si>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</si>
  <si>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</si>
  <si>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</si>
  <si>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$7,000,000.00   FECHA: 05/09/2006
OBSERVACIONES: A LA FECHA NO SE HAN PRESENTADO CASOS QUE HAYAN REQUERIDO LA APLICACIÓN DE LOS RECURSOS</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</si>
  <si>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</si>
  <si>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</si>
  <si>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</si>
  <si>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$62,890,122.00   FECHA: 31/07/1995
OBSERVACIONES: SIN OBSERVACIONES</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</si>
  <si>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</si>
  <si>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</si>
  <si>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</si>
  <si>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$68,500,000.00   FECHA: 09/08/2002
OBSERVACIONES: EL FIDUCIARIO ES BANSEFI. LA PARTIDA PRESUPUESTAL AFECTADA ES 46101</t>
  </si>
  <si>
    <t>APORTACIÓN INICIAL:   MONTO: $1.00   FECHA: 12/12/1963
OBSERVACIONES: NO SE APORTARON RECURSOS PÚBLICOS FEDERALES A ESTE FIDEICOMISO.</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</si>
  <si>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</si>
  <si>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</si>
  <si>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</si>
  <si>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</si>
  <si>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</si>
  <si>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</si>
  <si>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</si>
  <si>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</si>
  <si>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</si>
  <si>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</si>
  <si>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</si>
  <si>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</si>
  <si>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$300,000.00   FECHA: 10/09/2010
OBSERVACIONES: INICIO OPERACIONES EN 2010</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</si>
  <si>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</si>
  <si>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</si>
  <si>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</si>
  <si>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</si>
  <si>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</si>
  <si>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</si>
  <si>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</si>
  <si>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</si>
  <si>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</si>
  <si>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</si>
  <si>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</si>
  <si>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$10,000,000.00   FECHA: 15/08/2003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</si>
  <si>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</si>
  <si>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</si>
  <si>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</si>
  <si>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</si>
  <si>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</si>
  <si>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</si>
  <si>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</si>
  <si>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</si>
  <si>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</si>
  <si>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$346,000.00   FECHA: 18/07/2000
OBSERVACIONES: -</t>
  </si>
  <si>
    <t>APORTACIÓN INICIAL:   MONTO: $250,000,000.00   FECHA: 04/08/2010
OBSERVACIONES: -</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</si>
  <si>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</si>
  <si>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</si>
  <si>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</si>
  <si>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</si>
  <si>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</si>
  <si>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</si>
  <si>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</si>
  <si>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</si>
  <si>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</si>
  <si>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</si>
  <si>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</si>
  <si>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</si>
  <si>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</si>
  <si>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</si>
  <si>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</si>
  <si>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</si>
  <si>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</si>
  <si>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$30,700,000.00   FECHA: 15/05/1991
OBSERVACIONES: .</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</si>
  <si>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</si>
  <si>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PAGO DE PENSIONES, PRIMAS DE ANTIGÜEDAD,BENEFICIOS POSTERIORES AL RETIRO Y COMISIONES FIDUCIARIAS
CUMPLIMIENTO DE LA MISIÓN:
GARANTIZAR EL PAGO DE PENSIÓNES Y JUBILACIONES ASÍ COMO PRESTAMOS Y PRIMAS DE ANTIGUEDAD A LOS EMPLEADOS BANJERCITO.</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</si>
  <si>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</si>
  <si>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</si>
  <si>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</si>
  <si>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PAGO DE PENSIONES, JUBILACIONES Y GASTOS MEDICOS
CUMPLIMIENTO DE LA MISIÓN:
OTORGAR LOS BENEFICIOS A LOS PENSIONADOS Y SUS BENEFICIARIOS DE BANPESCA, CONFORME A LAS CONDICIONES DE TRABAJO, CONSISTENTES EN EL PAGO DE PENSIONES Y GASTOS MÉDICOS.</t>
  </si>
  <si>
    <t>DESTINO: NO APLICA
CUMPLIMIENTO DE LA MISIÓN:
GARANTIZAR EL CUMPLIMIENTO DE PAGO DEL CRÉDITO OTORGADO AL GOBIENRO DEL ESTADO DE MORELOS. MISIÓN QUE FUE CUMPLIDA</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</si>
  <si>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</si>
  <si>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</si>
  <si>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</si>
  <si>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</si>
  <si>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</si>
  <si>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</si>
  <si>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NO APLICA
CUMPLIMIENTO DE LA MISIÓN:
LA ENAJENACIÓN DE LOS LOTES EN EL FRACCIONAMIENTO DE AGUA HEDIONDA EN CUAUTLA, MORELOS. ESTÁ CUMPLIDA.</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</si>
  <si>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</si>
  <si>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</si>
  <si>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</si>
  <si>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NO APLICA
CUMPLIMIENTO DE LA MISIÓN:
EL FIDEICOMISO NIZUC-TULUM CUMPLIÓ CON SUS FINES.</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</si>
  <si>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</si>
  <si>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</si>
  <si>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</si>
  <si>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</si>
  <si>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</si>
  <si>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</si>
  <si>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</si>
  <si>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</si>
  <si>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</si>
  <si>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</si>
  <si>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</si>
  <si>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</si>
  <si>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</si>
  <si>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</si>
  <si>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</si>
  <si>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</si>
  <si>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</si>
  <si>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</si>
  <si>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</si>
  <si>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</si>
  <si>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</si>
  <si>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</si>
  <si>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</si>
  <si>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</si>
  <si>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</si>
  <si>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DESTINO: SIN DETALLE
CUMPLIMIENTO DE LA MISIÓN:
SE LLEVÓ A CABO CON ÉXITO EL DESARROLLO, ORGANIZACIÓN E INFRAESTRUCTURA DEPORTIVA DE LOS II JUEGOS DEPORTIVOS CENTROAMERICANOS Y DEL CARIBE 2009</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</si>
  <si>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</si>
  <si>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</si>
  <si>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</si>
  <si>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</si>
  <si>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</si>
  <si>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</si>
  <si>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FONDO DE AHORRO EN BENEFICIO DEL PERSONAL OPERATIVO DE BASE Y DE CONFIANZA DEL IMP
CUMPLIMIENTO DE LA MISIÓN:
CUMPLIR CON LAS APORTACIONES DEL FONDO DE AHORRO EN BENEFICIO DEL PERSONAL OPERATIVO DE BASE Y DE CONFIANZA DEL IMP</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</si>
  <si>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</si>
  <si>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</si>
  <si>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ADQUISICION DE INMUEBLES Y GASTOS PREVIOS DE LOS PROYECTOS
CUMPLIMIENTO DE LA MISIÓN:
ADQUIRIR Y ENAJENAR A FAVOR DE LOS GANADORES LOS INMUEBLES CONSIDERADOS COMO SITIOS OPCIONALES PARA LA REALIZACION DE PROYECTOS DE INFRAESTRUCTURA ELECTRICA.</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</si>
  <si>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</si>
  <si>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</si>
  <si>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</si>
  <si>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</si>
  <si>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20123890X01553</t>
  </si>
  <si>
    <t>FONDO SECTORIAL DE INVESTIGACIÓN INIFED - CONACYT</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</si>
  <si>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</si>
  <si>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</si>
  <si>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</si>
  <si>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</si>
  <si>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PROYECTO DE INVESTIGACIÓN EN SALUD.
CUMPLIMIENTO DE LA MISIÓN:
SE HA REALIZADO LA CORRECTA ADMINISTRACIÓN PARA REALIZAR PROYECTOS DE INVESTIGACIÓN EN SALUD.</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</si>
  <si>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</si>
  <si>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</si>
  <si>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</si>
  <si>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</si>
  <si>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SIN DETALLE
CUMPLIMIENTO DE LA MISIÓN:
SIN DETALLE</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</si>
  <si>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</si>
  <si>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LA MISIÓN Y LOS FINES DEL FIDEICOMISO EN EL PERIODO EN QUE ESTUVO EN FUNCIONAMIENTO SE CUMPLIERON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</si>
  <si>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</si>
  <si>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</si>
  <si>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</si>
  <si>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</si>
  <si>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</si>
  <si>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</si>
  <si>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</si>
  <si>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</si>
  <si>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</si>
  <si>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</si>
  <si>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</si>
  <si>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</si>
  <si>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</si>
  <si>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</si>
  <si>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</si>
  <si>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</si>
  <si>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</si>
  <si>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</si>
  <si>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</si>
  <si>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APORTACIÓN INICIAL:   MONTO: $208,291,000.00   FECHA: 24/02/2009
OBSERVACIONES: NO HAY OBSERVACIONES</t>
  </si>
  <si>
    <t>MANDATO PARA EL FONDO DE APOYO AL PROYECTO EN EL DISTRITO FEDERAL</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</si>
  <si>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</si>
  <si>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NO APLICA (SCOTIA INVERLAT CASA DE BOLSA, S.A. DE C.V.)</t>
  </si>
  <si>
    <t>DESTINO: FINANCIAR PROYECTOS ESPECIFICOS DE INVESTIGACIÓN Y OTROS VINCULADOS A PROYECTOS CIENTIFICOS Y TECNOLOGICOS
CUMPLIMIENTO DE LA MISIÓN:
CONTINUAR APOYANDO LOS PROYECTOS DE INVESTIGACION</t>
  </si>
  <si>
    <t>DESTINO: CONFORMAR EL PATRIMONIO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</si>
  <si>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LIQUIDACIONES DEL PERSONAL DEL CENTRO.
CUMPLIMIENTO DE LA MISIÓN:
EL OBJETO DEL FIDEICOMISO ES FINANCIAR Y/O COMPLEMENTAR EL FINANCIAMIENTO NECESARIO PARA HACER FRENTE AL RETIRO VOLUNTARIO Y LIQUIDACIONES DEL PERSONAL DEL CENTRO.</t>
  </si>
  <si>
    <t>DESTINO: FOMENTAR EL AHORRO SISTEMÁTICO DE SUS TRABAJADORES QUE LES PERMITA, ADEMÁS DE ESTABLECER UN PATRIMONIO FAMILIAR.
CUMPLIMIENTO DE LA MISIÓN:
FOMENTAR EL AHORRO SISTEMÁTICO DE SUS TRABAJADORES QUE LES PERMITA, ADEMÁS DE ESTABLECER UN PATRIMONIO FAMILIAR.</t>
  </si>
  <si>
    <t>APORTACIÓN INICIAL:   MONTO: $153,075,422.48   FECHA: 15/08/2008
OBSERVACIONES: -</t>
  </si>
  <si>
    <t>PRESIDENCIA</t>
  </si>
  <si>
    <t>RAMO /
        TIPO /
               ÁMBITO</t>
  </si>
  <si>
    <t>DESARROLLO AGRARIO, TERRITORIAL Y URBANO</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</si>
  <si>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</si>
  <si>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</si>
  <si>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</si>
  <si>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</si>
  <si>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</si>
  <si>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</si>
  <si>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</si>
  <si>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</si>
  <si>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</si>
  <si>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</si>
  <si>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</si>
  <si>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</si>
  <si>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</si>
  <si>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</si>
  <si>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</si>
  <si>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DIRECCIÓN GENERAL DE PROMOCIÓN CULTURAL Y ACERVO PATRIMONIAL</t>
  </si>
  <si>
    <t>201206HAT01562</t>
  </si>
  <si>
    <t>FONDO DE INVESION DE CAPITAL EN AGRONEGOCIOS LOGISTICS 1474/2012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</si>
  <si>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</si>
  <si>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APORTACIÓN INICIAL:   MONTO: $91,064,699.28   FECHA: 31/12/1988
OBSERVACIONES: EL SALDO DE ESTOS MANDATOS NO SE INTEGRA POR ACTIVOS DISPONIBLES.</t>
  </si>
  <si>
    <t>COORDINACIÓN DE LA SOCIEDAD DE LA INFORMACIÓN Y EL CONOCIMIENTO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</si>
  <si>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</si>
  <si>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</si>
  <si>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</si>
  <si>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</si>
  <si>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</si>
  <si>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</si>
  <si>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</si>
  <si>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</si>
  <si>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</si>
  <si>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CUBRIR LOS PAGOS QUE SE DERIVEN DE LOS PROCESOS DE DESINCORPORACIÓN DE ENTIDADES Y ADMINISTRAR BIENES.</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</si>
  <si>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</si>
  <si>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$1,384,492,717.41   FECHA: 01/03/1999
OBSERVACIONES: EL FIDEICOMISO QUE SE REPORTA NO SE ADHIERE A NINGUN PROGRAMA.</t>
  </si>
  <si>
    <t>DESTINO: PAGO DE SERVICIOS PROFESIONALES PARA DAR CUMPLIMIENTO AL OBJETO DEL FIDEICOMISO
CUMPLIMIENTO DE LA MISIÓN:
EN EL PERIODO QUE SE REPORTA NO SE ENTREGARON RECURSOS.</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</si>
  <si>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</si>
  <si>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</si>
  <si>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</si>
  <si>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</si>
  <si>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</si>
  <si>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</si>
  <si>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</si>
  <si>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</si>
  <si>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</si>
  <si>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</si>
  <si>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</si>
  <si>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RJL</t>
  </si>
  <si>
    <t>INSTITUTO NACIONAL DE PESCA</t>
  </si>
  <si>
    <t>DIRECCIÓN GENERAL DE POLÍTICA DE TELECOMUNICACIONES Y DE RADIODIFUSIÓN</t>
  </si>
  <si>
    <t>F/21935-2</t>
  </si>
  <si>
    <t>CONCESIÓN OTORGADA A PARTICULAR POR EL GOBIERNO FEDERAL A TRAVÉS DE LA S.C.T. PARA LA CONSTRUCCIÓN, EXPLOTACIÓN, MANTENIMIENTO Y CONSERVACIÓN Y DEL TRAMO CARRETERO DE 250.0 KMS. DE LA CARRETERA KANTUNIL-CANCÚN.</t>
  </si>
  <si>
    <t>APORTACIÓN INICIAL:   MONTO: $1,000,000.00   FECHA: 17/12/2003
OBSERVACIONES: NO HAY OBSERVACIONES</t>
  </si>
  <si>
    <t>DESTINO: LOS RECURSOS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SE REPORTA QUE SE HA CUMPLIDO CON LOS FINES DIRIGIDOS APOYAR LA CONSTRUCCIÓN Y EQUIPAMIENTO DE INFRAESTRUCTURA DEPORTIVA DIRIGIDA A LA POBLACIÓN DEL ESTADO DE GUANAJUATO Y, EN ESPECÍFICO, A LAS PERSONAS CON ALGÚN TIPO DE DISCAPACIDAD.</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</si>
  <si>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</si>
  <si>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APORTACIÓN INICIAL:   MONTO: $8,000,000.00   FECHA: 31/12/2000
OBSERVACIONES: NO HAY OBSERVACIONES</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</si>
  <si>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</si>
  <si>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$0.01   FECHA: 15/05/1994
OBSERVACIONES: EL SALDO SE REPORTA HASTA EL MES DE ABRIL DE 2009, YA QUE LA INSTITUCIÓN FIDUCIARIA NO HA ENTREGADO LOS DEMÁS ESTADOS DE CUENTA CORRESPONDIENTES.</t>
  </si>
  <si>
    <t>DESTINO: LOS RECURSOS FUERON DESTINADOS AL PAGO POR CONCEPTO DE HONORARIOS A LA FIDUCIARIA.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</si>
  <si>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</si>
  <si>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</si>
  <si>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APORTACIÓN INICIAL:   MONTO: $1,500,000.00   FECHA: 03/05/1991
OBSERVACIONES: SE REPORTA EL PATRIMONIO AL 30 DE ABRIL DE 2009. EL TIPO DE CAMBIO ES DE 13.8443, POR SER UNA SUBCUENTA EN DÓLARES POR $117,936.07 USD DE PATRIMONIO. EXISTE SUBCUENTA EN MONEDA NACIONAL POR $795.87 M.N., EN PATRIMONIO TOTAL AL 31 DE OCTUBRE DE 2008. EL GOBIERNO DEL ESTADO NO HA ENVIADO LOS ESTADOS DE CUENTA POSTERIORES A LOS REPORTADOS.</t>
  </si>
  <si>
    <t>DESTINO: NO SE REPORTAN MOVIMIENTOS
CUMPLIMIENTO DE LA MISIÓN:
RECUPERACIÓN, PRESERVACIÓN, SOSTENIMIENTO Y MANTENIMIENTO DE LA ZONA FEDERAL MARÍTIMO TERRESTRE DEL ESTADO DE QUINTANA ROO.</t>
  </si>
  <si>
    <t>APORTACIÓN INICIAL:   MONTO: $14,257,183.68   FECHA: 28/12/2004
OBSERVACIONES: EN LA DECIMA TERCERA SESIÓN ORDINARIA DEL COMITÉ TÉCNICO DEL FIDEICOMISO, EN SU ACUERDO NO. 07/SO/003/2010, LOS MIEMBROS DEL COMITÉ DE MANERA UNÁNIME APROBARON QUE SE LLEVARA A CABO LA TRANSMISIÓN DEL FIDEICOMISO AL GOBIERNO ESTATAL, DERIVADO DEL CUAL SE REALIZO EL CUARTO CONVENIO MODIFICATORIO DEL FIDEICOMISO, DEL ACTA ADMINISTRATIVA NUMERO 160830-2. LA SECRETARÍA DE TURISMO SE ENCUENTRA RECABANDO LA DOCUMENTACIÓN NECESARIA PARA LA CANCELACIÓN.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</si>
  <si>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13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</si>
  <si>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</si>
  <si>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</si>
  <si>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</si>
  <si>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</si>
  <si>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</si>
  <si>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</si>
  <si>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</si>
  <si>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</si>
  <si>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DESTINO: GASTOS DE OPERACIÓN.
CUMPLIMIENTO DE LA MISIÓN:
SE DESARROLLARON ACTIVIDADES ACADÉMICAS.</t>
  </si>
  <si>
    <t>APORTACIÓN INICIAL:   MONTO: $776,000,000.00   FECHA: 28/09/2007
OBSERVACIONES: PARA CONTINUAR REALIZANDO ENTRE OTRAS LAS EROGACIONES CORRESPONDIENTES A LOS PROYECTOS AUTORIZADOS POR EL COMITÉ TÉCNICO ENTRE LOS QUE SE ENCUENTRAN: TRABAJOS DE ADECUACIÓN DE INFRAESTRUCTURA, EQUIPAMIENTO Y CERCO PERIMETRAL EN EL COMPLEJO PENITENCIARIO ISLAS MARIAS, CONSTRUCCIÓN DE LA CUARTA ETAPA DE AMPLIACIÓN DE INFRAESTRUCTURA, EN EL CENTRO PENITENCIARIO FEDERAL NO. 4 NOROESTE, EN CUMPLIMIENTO EN LO DISPUESTO A LA CLÁUSULA QUINTA DEL CONTRATO.</t>
  </si>
  <si>
    <t>ENTREGAR RECURSOS A LAS DEPENDENCIAS Y ENTIDADES FEDERALES PARA LAS OBRAS Y ACCIONES DE RECONSTRUCCIÓN QUE SON RESPONSABILIDAD DEL GOBIERNO FEDERAL POR LA OCURRENCIA DE DESASTRES NATURALES.</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</si>
  <si>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</si>
  <si>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</si>
  <si>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</si>
  <si>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</si>
  <si>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APORTACIÓN INICIAL:   MONTO: $505,950.00   FECHA: 21/12/2000
OBSERVACIONES: NO HAY</t>
  </si>
  <si>
    <t>DESTINO: PAGO DE LAS AYUDAS EXTRAORDINARIAS A QUE SE REFIERE EL "DECRETO POR EL QUE SE OTORGAN AYUDAS EXTRAORDINARIAS CON MOTIVO DEL INCENDIO OCURRIDO EL 5 DE JUNIO DE 2009 EN LA GUARDERÍA ABC, SOCIEDAD CIVIL, EN LA CIUDAD DE HERMOSILLO, SONORA",PAGO POR LOS GASTOS DE ADMINISTRACIÓN DEL FIDEICOMISO Y PAGO DE AUDITORÍAS.
CUMPLIMIENTO DE LA MISIÓN:
1.- PAGOS DE LAS AYUDAS VITALICIAS POR SOLIDARIDAD. 2.- PAGOS DEL SEGURO DE SALUD PARA LA FAMILIA. 3.- PAGOS DE AYUDAS POR CONCEPTO DE ENERGÍA ELÉCTRICA. 4.- PAGOS DE AYUDAS PARA EDUCACIÓN.</t>
  </si>
  <si>
    <t>FIDEICOMISO 2003 "FONDO DE DESASTRES NATURALES"</t>
  </si>
  <si>
    <t>DESTINO: APOYO A EMPRESAS PARA QUE ACCEDAN AL MERCADO INTERMEDIO DE LA BOLSA MEXICANA DE VALORES.
CUMPLIMIENTO DE LA MISIÓN:
NO SE HAN CONCLUIDO LAS GESTIONES PARA RECUPERAR POR LA VIA LEGAL LOS SALDOS DE CUENTAS POR COBRAR QUE ESTÁN EN CARTERA VENCIDA, SE RESERVARON POR CONTAR CON OPINIÓN DEL COMITÉ TÉCNICO DE DIFICIL RECUPERACIÓN.</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</si>
  <si>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DURANTE 2013 SE HAN REALIZADO APORTACIONES DE RECURSOS EN APOYO A PROYECTOS DE INVERSIÓN PREVIAMENTE AUTORIZADOS.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</si>
  <si>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APORTACIÓN INICIAL:   MONTO: $1.00   FECHA: 17/08/1987
OBSERVACIONES: BANOBRAS NO REPORTA DISPONIBILIDAD, EN VIRTUD DE QUE NO SE HAN REALIZADO APORTACIONES DE RECURSOS PÚBLICOS.</t>
  </si>
  <si>
    <t>DESTINO: AL FINANCIAMIENTO DE LOS PROYECTOS AUTORIZADOS POR EL COMITE TECNICO
CUMPLIMIENTO DE LA MISIÓN:
SE ENCUENTRAN OPERANDO CON NORMALIDAD</t>
  </si>
  <si>
    <t>APORTACIÓN INICIAL:   MONTO: $46,980,846.00   FECHA: 28/03/1990
OBSERVACIONES: EL IMPORTE DE LA APORTACIÓN INICIAL ESTA EN VIEJOS PESOS. EL SOPORTE DOCUMENTAL INCLUYE: ESTADO DE CUENTA.</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</si>
  <si>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INCLUYE:ESTADO DE CUENTA.</t>
  </si>
  <si>
    <t>DIRECCIÓN GENERAL DE DESARROLLO REGIONAL</t>
  </si>
  <si>
    <t>INSTITUTO NACIONAL DE ASTROFÍSICA, ÓPTICA Y ELECTRÓNICA</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</si>
  <si>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</si>
  <si>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DE CONFORMIDAD CON LA CLÁUSULA TERCERA: I)LA CAPACITACIÓN DE LOS SERVIDORES PÚBLICOS DE LOS GOBIERNOS FEDERAL, ESTATALES, MUNICIPALES Y DEL DISTRITO FEDERAL, EN MATERIA DE PREPARACIÓN, ELABORACIÓN, EJECUCIÓN, EVALUACIÓN Y SEGUIMIENTO DE PROYECTOS DE INVERSIÓN, II)LA DIFUSIÓN, POR CONDUCTO DE LA UNIDAD, DE LAS TÉCNICAS DE PREPARACIÓN, ELABORACIÓN, EJECUCIÓN, EVALUACIÓN Y SEGUIMIENTO DE LOS PROYECTOS DE INVERSIÓN, INCLUYENDO LA DISTRIBUCIÓN DE MATERIALES SOBRE DICHOS TEMAS, CUANDO NO EXISTA IMPEDIMENTO LEGAL PARA HACERLO, Y III) LA REALIZACIÓN DE ESTUDIOS QUE LE INSTRUYA LA UNIDAD RELACIONADOS CON EL EJERCICIO DE SUS ATRIBUCIONES Y PARA EL MEJOR DESEMPEÑO.</t>
  </si>
  <si>
    <t>201306G1C01571</t>
  </si>
  <si>
    <t>FIDEICOMISO FONDO DE APOYO A MUNICIPIOS</t>
  </si>
  <si>
    <t>SON FINES DEL FIDEICOMISO QUE EL FIDUCIARIO ENTREGUE LOS RECURSOS QUE EL COMITÉ TÉCNICO AUTORICE A MUNICIPIOS Y/O ORGANISMOS, DE MANERA DIRECTA O A TRAVÉS DE TERCEROS, CONFORME A LO DISPUESTO EN LOS LINEAMIENTOS, EN LAS DISPOSICIONES ESPECÍFICAS, EN LAS REGLAS DE OPERACIÓN Y EN LA CLÁUSULA OCTAVA DEL CONTRATO DE FIDEICOMISO. (CLÁUSULA TERCERA DEL CONTRATO DE FIDEICOMISO)</t>
  </si>
  <si>
    <t>APORTACIÓN INICIAL:   MONTO: $47,000,000.00   FECHA: 14/02/2002
OBSERVACIONES: LOS SALDOS SE INTEGRAN CON INFORMACION RECIBIDA RESPONSABILIDAD DEL FIDUCIARIO SANTANDER SERFIN.</t>
  </si>
  <si>
    <t>APORTACIÓN INICIAL:   MONTO: $1,000,000.00   FECHA: 28/03/2007
OBSERVACIONES: ACTUALMENTE SE HA ALCANZADO LA META DE CAPITAL OBJETIVO POR LO QUE YA NO SE INVIERTE EN NUEVOS PROYECTOS Y SOLO SE REALIZA LA APORTACION DE RECURSOS DE LOS COMPROMISOS PREVIAMENTE CONTRAIDOS, POR LO QUE SE SOLO SE REALIZA EL PROCESO DE ADMINISTRACION DE LAS EMPRESAS EN OPERACIÓN.</t>
  </si>
  <si>
    <t>APORTACIÓN INICIAL:   MONTO: $120,000,000.00   FECHA: 29/07/2002
OBSERVACIONES: EN LA DISPONIBILIDAD ESTAN INCLUIDOS LOS IMPORTES AUTORIZADOS POR EL COMITÉ TECNICO PARA EL DESARROLLO DE PROYECTOS INHERENTES AL SISTEMA NACIONAL E-MÉXICO.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</si>
  <si>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</si>
  <si>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QDV</t>
  </si>
  <si>
    <t>ESTATAL</t>
  </si>
  <si>
    <t>T4M</t>
  </si>
  <si>
    <t>PEMEX-REFINACIÓN</t>
  </si>
  <si>
    <t>201318T4M01569</t>
  </si>
  <si>
    <t>CONTRATO ESPECIFICO ABIERTO PARA LA CONSTRUCCION Y SUMINISTRO DE REMOLCADORES, CHALANES Y EMBARCACIONES MULTIPROPOSITO PARA LA FLOTA MENOR DE PEMEX REFINACION</t>
  </si>
  <si>
    <t>PAGO DE OBLIGACIONES DERIVADAS DEL CONTRATO CELEBRADO ENTRE PEMEX REFINACIÓN Y LA SECRETARIA DE MARINA PARA LA CONSTRUCCIÓN Y SUMINISTRO DE REMOLCADORES, CHALANES Y EMBARCACIONES MULTIPROPOSITO PARA LA FLOTA MENOR DE PEMEX REFINACIÓN.</t>
  </si>
  <si>
    <t>91E</t>
  </si>
  <si>
    <t>EL COLEGIO DE LA FRONTERA SUR</t>
  </si>
  <si>
    <t>20133891E01570</t>
  </si>
  <si>
    <t>FONDO DE INVESTIGACION CIENTIFICA Y DESARROLLO TECNOLOGICO DE EL COLEGIO DE LA FRONTERA SUR FID. 784</t>
  </si>
  <si>
    <t>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DEL CONOCIMIENTO, EL OTORGAMIENTO DE INCENTIVOS EXTRAORDINARIOS A LOS INVESTIGADORES QUE PARTICIPEN EN LOS PROYECTOS, Y OTROS PROPÓSITOS DIRECTAMENTE VINCULADOS PARA PROYECTOS CIENTIFICOS, TECNOLOGICOS O DE INNOVACION APROBADOS; ASÍ COMO LA CONTRATACION DE PERSONAL POR TIEMPO DETERMINADO PARA PROYECTOS CIENTIFICOS, TECNOLOGICOS O DE INNOVACION.</t>
  </si>
  <si>
    <t>COORDINACIÓN NACIONAL DE PROTECCIÓN CIVIL</t>
  </si>
  <si>
    <t>APORTACIÓN INICIAL:   MONTO: $1,000,000.00   FECHA: 23/04/2003
OBSERVACIONES: LA DISPONIBILIDAD DEL FIDEICOMISO DIFIERE DEL ESTADO DE POSICIÓN FINANCIERA EMITIDO POR EL FIDUCIARIO, EN RAZÓN DE QUE INCLUYE LA CUENTA DE ACREEDORES DIVERSOS</t>
  </si>
  <si>
    <t>DESTINO: PAGO DE PENSIONES, SERVICIO MÉDICO,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</si>
  <si>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APORTACIÓN INICIAL:   MONTO: $77,491,019.03   FECHA: 11/12/2003
OBSERVACIONES: ESTE FIDEICOMISO NO HA RECIBIDO APORTACIONES PRESUPUESTARIAS DEL GOBIERNO FEDERAL. LOS RECURSOS PROVIENEN DE APORTACIONES EFECTUADAS POR BANOBRAS.</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</si>
  <si>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CONTINUA RECABANDO DIVERSAS CONSTANCIAS EN EL REGISTRO PÚBLICO DE LA PROPIEDAD Y DEL COMERCIO, CATASTRO Y JUZGADOS, PARA PODER INTEGRAR EL DICTAMEN DE CASTIGO, EL CUAL DADA LA COMPLEJIDAD Y ANTIGUEDAD DEL ASUNTO, ESTÁ EN PROCESO DE ELABORACIÓN.</t>
  </si>
  <si>
    <t>201406HIU01572</t>
  </si>
  <si>
    <t>FONDO PARA LA PARTICIPACIÓN DE RIESGOS EN FIANZAS</t>
  </si>
  <si>
    <t>COMPARTIR CON LAS INSTITUCIONES AFIANZADORAS DEL PAIS, EL RIESGO DE CUMPLIMIENTO SOBRE LAS FIANZAS ADMINISTRATIVAS DE OBRA Y/Ó PROVEEDURIA, QUE ÉSTAS OTORGUEN A LAS MICRO, PEQUEÑAS Y MEDIANAS EMPRESAS, ASI COMO A LAS PERSONAS FÍSICAS CON ACTIVIDAD EMPRESARIAL, QUE TENGAN CELEBRADO UN CONTRATO DE PROVEEDURIA DE BIENES, SERVICIOS Y/O OBRA PUBLICA, CON LA ADMINISTRACIÓN PÚBLICA FEDERAL.</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</si>
  <si>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A LA FECHA SE HAN REALIZADO INVERSIONES POR 147.721 MDP Y SE TIENEN COMPROMISOS POR 200.389 MDP. CON LAS INVERSIONES REALIZADAS SE HAN GENERADO LOS SIGUIENTES IMPACTOS SOCIO-ECONOMICOS EN DOS ENTIDADES, BENEFICIANDO A 352 PRODUCTORES, LA GENERACIÓN DE 450 EMPLEOS Y UN EFECTO MULTIPLICADOR DE 3.32 VECES.</t>
  </si>
  <si>
    <t>DESTINO: LA PROMOCION DE INVERSION DE CAPITAL DE RIESGO EN TERRITORIO NACIONAL, AL FOMENTO, DESARROLLO Y CONSOLIDACION DE EMPRESAS DEL SECTOR RURAL, AGROINDUSTRIAL Y DE AGRONEGOCIOS.
CUMPLIMIENTO DE LA MISIÓN:
CON UNA META DE LEVANTAMIENTO DE CAPITAL POR 1,868.503 MDP, SE HA LOGRADO COLOCAR INVERSIÓN POR 900.451 MDP, LO QUE REPRESENTA EL 48.2% DE LA META, Y SE HAN CANALIZADO EN 7 PROYECTOS QUE SE ENCUENTRAN EN 11 ENTIDADES FEDERATIVAS Y QUE HAN PERMITIDO BENEFICIAR A 5,047 PRODUCTORES Y CONTRIBUIR EN LA GENERACIÓN DE 10,987 EMPLEOS, OBTENIENDO UN EFECTO MULTIPLICADOR DE 4.50 VECES.</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</si>
  <si>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SE HA REALIZADO APORTACIONES A PROYECTOS EN DONDE PARTICIPA FOCIR, POR 18.541 MDP, EN TANTO 97.259 MDP SE ENCUENTRAN EN PROCESO DE FORMALIZACIÓN DE LA INVERSIÓN, CON LO QUE SE ESPERA GENERAR UN IMPACTO SOCIO-ECONÓMICO EN 6 ENTIDADES FEDERATIVAS, EL BENEFICIO DE 58 PRODUCTORES Y CONTRIBUIR EN LA GENERACIÓN DE 385 EMPLEOS.</t>
  </si>
  <si>
    <t>APORTACIÓN INICIAL:   MONTO: $2,000,000.00   FECHA: 02/03/2012
OBSERVACIONES: SE CONTINUA PROMOVIENDO EL PORTAFOLIO DE INVERSIÓN DEL FICA AGROPYME</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</si>
  <si>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 EN EGRESOS ACUMULADOS SE REFLEJA LA APORTACIÓN POR 22 MDP A LA EMPRESA FIOSAPI INMOBILIARIA.</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</si>
  <si>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REPORTANDOSE UNA INVERSIÓN FINANCIERA EXHIBIDA POR 308.738 MDP Y COMPROMETIDA POR 424.524 MDP, LO QUE HA PERMITIDO BENEFICIAR A 2 400 PRODUCTORES, GENERAR 385 EMPLEOS EN DOS ENTIDADES CON UN EFECTO MULTIPLICADOR DE 18.20 VECES.</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</si>
  <si>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</si>
  <si>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PAGO A DEUDOS DE MILITARES FALLECIDOS O MILITARES CON UNA INUTILIDAD EN 1A. CATEGORIA EN ACTOS DEL SERVICIO CONSIDERADOS DE ALTO RIESGO Y GASTOS BANCARIOS DE OPERACION.
CUMPLIMIENTO DE LA MISIÓN:
SE AUTORIZARON CASOS PARA PAGO A DEUDOS DE MILITARES FALLECIDOS O CON UNA INUTILIDAD EN 1A. CATEGORIA EN ACTOS DEL SERVICIO CONSIDERADOS DE ALTO RIESGO.</t>
  </si>
  <si>
    <t>DESTINO: PAGO DE DIVERSOS PROYECTOS RELACIONADOS CON LA CONECTIVIDAD DIGITAL SATELITAL, CONECTIVIDAD DE BANDA ANCHA, CENTRO DE DATOS, E-LICENCIAS, PROYECTOS DE INCLUSIÓN DIGITAL Y MÉXICO CONECTADO.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</si>
  <si>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FIDEICOMISO 2165-8 "FONDO PARA LIQUIDACIÓN DE TRABAJADORES DE LA RED FONADIN" (ANTES FARAC).</t>
  </si>
  <si>
    <t>CUBRIR LA INDEMNIZACIÓN CONSTITUCIONAL Y PRESTACIONES DE LIQUIDACIÓN, FINIQUITO Y/O DE RETIRO CORRESPONDIENTES AL PERSONAL ESPECIALIZADO SUBCONTRATADO(OUTSOURCING)CON EL QUE EL FIDEICOMITENTE PRESTA SERVICIOS DE OPERACIÓN Y CONSERVACIÓN EN LOS TRAMOS Y PUENTES CONCESIONADOS AL FIDEICOMISO FONDO NACIONAL DE INFRAESTRUCTURA.</t>
  </si>
  <si>
    <t>APORTACIÓN INICIAL:   MONTO: $1,649,510,490.00   FECHA: 06/02/2009
OBSERVACIONES: EL SALDO DEL PATRIMONIO PUEDE VARIAR COMO RESULTADO DE RENDONDEO APLICADO A LOS ESTADOS FINANCIEROS POR PARTE DE LA FIDUCIARIA DEL FIDEICOMISO</t>
  </si>
  <si>
    <t>INSTITUTO NACIONAL DEL EMPRENDEDOR</t>
  </si>
  <si>
    <t>DESTINO: EL FIDEICOMISO SE CREA CON FUNDAMENTO EN EL ARTÍCULO 162. DE LA LEY FEDERAL DEL TRABAJO Y TIENE COMO OBJETO LA CREACIÓN DE UNA RESERVA FINANCIERA PARA EL PAGO DE PRIMA DE ANTIGÜEDAD A LOS TRABAJADORES DE EDUCAL.
CUMPLIMIENTO DE LA MISIÓN:
LA META PREVISTA SERÁ CONTINUAR CON LAS APORTACIONES NECESARIAS QUE PERMITAN CUBRIR EL PAGO DE PRIMAS DE ANTIGÜEDAD A LOS TRABAJADORES DE EDUCAL, S.A. DE C.V., CONFORME A LA VALUACIÓN ACTUARIAL CON BASE A LOS TÉRMINOS SEÑALADOS EN LA NORMA DE INFORMACIÓN FINANCIERA NIF-D3 “BENEFICIOS A LOS EMPLEADOS” EMITIDA POR EL CONSEJO MEXICANO PARA LA INVESTIGACIÓN Y DESARROLLO DE NORMAS DE INFORMACIÓN FINANCIERA (CINIF)</t>
  </si>
  <si>
    <t>APORTACIÓN INICIAL:   MONTO: $300,000,000.00   FECHA: 16/10/1986
OBSERVACIONES: NO HAY OBSERVACIONES</t>
  </si>
  <si>
    <t>DESTINO: NO SE REGISTRO MOVIMIENTO
CUMPLIMIENTO DE LA MISIÓN:
EL FIDEICOMISO ESTA POR CUMPLIR SUS FINES</t>
  </si>
  <si>
    <t>APORTACIÓN INICIAL:   MONTO: $1.00   FECHA: 18/03/1967
OBSERVACIONES: A PARTIR DEL AÑO 2012, DESDE EL PRIMER INFORME TRIMESTRAL EN EL RUBRO CORRESPONDIENTE AL SALDO FINAL DEL EJERCICIO FISCAL ANTERIOR, SE CONSIDERÓ EL TOTAL DEL PASIVO Y PATRIMONIO, TAL COMO LO REFLEJAN LOS ESTADOS FINANCIEROS QUE SUSCRIBE LA FIDUCIARIA BANOBRAS, ESTO CON EL PROPÓSITO DE DAR MAYOR CLARIDAD A LOS RECURSOS CON LOS QUE CUENTA EL FIDEICOMISO.</t>
  </si>
  <si>
    <t>APORTACIÓN INICIAL:   MONTO: $100,000.00   FECHA: 03/11/2000
OBSERVACIONES: NINGUNA.</t>
  </si>
  <si>
    <t>APORTACIÓN INICIAL:   MONTO: $2,500,000.00   FECHA: 30/10/2007
OBSERVACIONES: SE CUMPLIO CON EL ACUERDO DE 2013, RECUPERANDO AL CIMAT EL IMPORTE PARA CUBRIR INDEMNIZACION LEGAL, PRIMA DE ANTIGUEDAD Y LA PRESTACIÓN DE JUBILACION DE TRES PERSONAS.</t>
  </si>
  <si>
    <t>FONDO MIXTO CONACYT - GOBIERNO MUNICIPAL DE LA PAZ, BAJA CALIFORNIA SUR.</t>
  </si>
  <si>
    <t>20143890X01573</t>
  </si>
  <si>
    <t>DESTINAR RECURSOS AL FOMENTO DE LA INVESTIGACIÓN CIENTÍFICA Y TECNOLÓGICA, LA INNOVACIÓN Y DESARROLLOS TECNOLÓGICOS; FORMACIÓN Y DESARROLLO DE RECURSOS HUMANOS ESPECIALIZADOS; DIVULGACIÓN CIENTÍFICA Y TECNOLÓGICA; CREACIÓN Y FORTALECIMIENTO DE GRUPOS O CUERPOS ACADÉMICOS DE INVESTIGACIÓN Y DESARROLLO TECNOLÓGICO; Y LA INFRAESTRUCTURA CIENTÍFICA Y TECNOLÓGICA; CON EL PROPÓSITO DE CONTRIBUIR AL DESARROLLO ECONÓMICO Y SOCIAL PARA EL “EJECUTIVO MUNICIPAL”.</t>
  </si>
  <si>
    <t>APORTACIÓN INICIAL:   MONTO: $1.00   FECHA: 24/02/1988
OBSERVACIONES: SE DESARROLLARON ACTIVIDADES ACADÉMICAS.</t>
  </si>
  <si>
    <t>UNIDAD PARA LA DEFENSA DE LOS DERECHOS HUMANOS</t>
  </si>
  <si>
    <t>FONDO DE APOYO EN INFRAESTRUCTURA Y PRODUCTIVIDAD</t>
  </si>
  <si>
    <t>ES FIN DEL FIDEICOMISO, QUE EL FIDUCIARIO PREVIA AUTORIZACIÓN DEL COMITÉ TÉCNICO, ENTREGUE EN TÉRMINOS DE LAS DISPOSICIONES APLICABLES A LOS MUNICIPIOS Y A LOS ÓRGANOS POLÍTICO-ADMINISTRATIVOS DE LAS DEMARCACIONES TERRITOTIALES DEL DISTRITO FEDERAL, LOS RECURSOS QUE INTEGRAN SU PATRIMONIO, PARA APOYAR SU INFRAESTRUCTURA Y PRODUCTIVIDAD COMO LO ESTABLECE EL ANEXO 19 DEL PEF 2014</t>
  </si>
  <si>
    <t>APORTACIÓN INICIAL:   MONTO: $10,000.00   FECHA: 07/01/2006
OBSERVACIONES: FIDEICOMISO CONSTITUIDO EL 16 DE DICIEMBRE DE 2005, APORTACION INICIAL RECIBIDA EL 7 DE ENERO DE 2006,CLAVE DE REGISTRO ASIGNADA EN ENERO 2006.</t>
  </si>
  <si>
    <t>ADMINISTRACIÓN E INVERSIÓN DE LOS RECURSOS QUE INTEGRAN SU PATRIMONIO FIDEICOMITIDO, PARA SER DESTINADOS A CUBRIR CUALQUIER GASTO RELACIONADO Y/O DERIVADO DE LAS ACCIONES LEGALES INICIADAS POR LA FIDUCIARIA EN REPRESENTACIÓN DEL FIDEICOMISO PARA RECUPERAR LOS RECURSOS QUE FUERON DONADOS Y CANALIZADOS AL COMITÉ NACIONAL PRO-VIDA. A.C.</t>
  </si>
  <si>
    <t>DESTINO: GARANTIZAR LAS FIANZAS QUE OTORGUEN LAS INSTITUCIONES DE AFIANZAMIENTO A LAS MICRO, PEQUEÑAS Y MEDIANAS EMPRESAS QUE CUENTEN CON UN CONTRATO DE PROVEDURÍA CON EL GOBIERNO FEDERAL.
CUMPLIMIENTO DE LA MISIÓN:
NA</t>
  </si>
  <si>
    <t>DESTINO: FOMENTAR Y DETONAR INVERSION DE CAPITAL EN PROYECTOS PRODUCTIVOS DEL ESTADO DE CHIAPAS Y OTRAS ENTIDADES DE LA REGION SURESTE DEL PAIS.
CUMPLIMIENTO DE LA MISIÓN:
ESTE FIDEICOMISO ESTABLECIÓ UN META DE INVERSIÓN DE 357.140 MDP LOGRANDO LA COLOCACIÓN DE INVERSIONES POR 335.686 MDP EN UN SOLO PROYECTO QUE HA PERMITIDO GENERAR BENEFICIOS A 2,400 PRODUCTORES Y CONTRIBUIR EN LA GENERACIÓN DE 80 EMPLEOS. POR LO QUE LA ETAPA DE LEVANTAMIENTO DE CAPITAL CONCLUYÓ Y EN CONSECUENCIA SE ENCUENTRA ÚNICAMENTE EN PERIODO DE SEGUIMIENTO DE LA INVERSIÓN.</t>
  </si>
  <si>
    <t>DESTINO: A TRAVES DEL FIDEICOMISO SE SE DIO ATENCION A DOCENTES DE EDUCACION BASICA Y MEDIA SUPERIOR, SE DESARROLLARON TALLERES DE FORMACION DE DOCENTES;EVALUACION DE PROGRAMAS DE ESTUDIO; Y BECAS A DOCENTES Y SE SISTEMATIZA LA GESTION FINANCIERA.
CUMPLIMIENTO DE LA MISIÓN:
SON FINES DE ESTE FIDEICOMISO LA CREACION DE UN FONDO QUE CONTENGA COMO OBJETO FINANCIAR O COMPLEMENTAR EL FINANCIAMIENTO DE PROYECTOS CIENTIFICOS DE INVESTIGACION, LA CREACION Y MANTENIMIENTO DE INSTALACIONES DE INVESTIGACION, SU EQUIPAMIENTO, SUMINISTRO DE MATERIALES, OTORGAMIENTO DE INCENTIVOS EXTRAORDINARIOS A INVESTIGADORES QUE PARTICIPEN EN LOS PROYECTOS Y OTROS PROPOSITOS DIRECTAMENTE VINCULADOS PARA PROYECTOS CIENTIFICOS O TECNOLOGICOS QUE REALICE LA UPN.</t>
  </si>
  <si>
    <t>DESTINO: CREAR UN FONDO DE AHORRO EN BENEFICIO DE LOS TRABAJADORES OPERATIVO Y DE CONFIANZA, EXCLUYENDO A LOS MANDOS MEDIOS Y SUPERIORES
CUMPLIMIENTO DE LA MISIÓN:
SE CUMPLIO CON OPORTUNIDAD EN EL PAGO DE LAS APORTACIONES</t>
  </si>
  <si>
    <t>DESTINO: PROGRAMAS DEDICADOS AL MEJORAMIENTO DEL SISTEMA DE DRENAJE Y SANEAMIENTO DEL VALLE DE MÉXICO.
CUMPLIMIENTO DE LA MISIÓN:
LA CONAGUA INFORMA QUE SE REPORTAN EN CADA CIERRE DE PROYECTO.</t>
  </si>
  <si>
    <t>DESTINO: SIN MOVIMIENTOS
CUMPLIMIENTO DE LA MISIÓN:
EL FIDEICOMISO DEJO DE OPERAR POR INSTRUCCIONES DE LA SECRETARÍA DE HACIENDA Y CREDITO PUBLICO DESDE JULIO DE 1999, EN VIRTUD DE HABERSE CONSTITUIDO DE MANERA IRREGULAR, YA QUE EL GOBIERNO FEDERAL NO PARTICIPO COMO FIDEICOMITENTE, SINO COMO "COADYUVANTE".</t>
  </si>
  <si>
    <t>DESTINO: 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CUMPLIMIENTO DE LA MISIÓN:
CON BASE EN SU OBJETO ESTA CUMPLIENDO CON LOS FINES PARA LOS QUE FUE CREADO COMO EL EQUIPAMIENTO DE PROYECTOS ESPECÍFICOS DE INVESTIGACIÓN, DESARROLLO TECNOLÓGICO Y DE INNOVACIÓN.</t>
  </si>
  <si>
    <t>FIDEICOMISO PARA LA IMPLEMENTACIÓN DEL SISTEMA DE JUSTICIA PENAL EN LAS ENTIDADES FEDERATIVAS</t>
  </si>
  <si>
    <t>OTORGAR LOS APOYOS FINANCIEROS PREVISTOS EN EL PEF14 A LAS ENTIDADES FEDERATIVAS, PARA LA IMPLEMENTACIÓN DEL SISTEMA DE JUSTICIA PENAL.</t>
  </si>
  <si>
    <t>DESTINO: IMPUESTOS DIVERSOS Y HONORARIOS
CUMPLIMIENTO DE LA MISIÓN:
EL FIDEICOMISO CUENTA CON RECURSOS QUE CONSTITUYEN FONDOS DE GARANTIAS QUE PERMITIRAN ACCEDER A CREDITOS A DIVERSAS PYMES</t>
  </si>
  <si>
    <t>DESTINO: ENTREGAR LOS RECURSOS QUE EL COMITÉ TÉCNICO DEL FONDO DE APOYO A MUNICIPIOS AUTORICE A MUNICIPIOS Y ORGANISMOS, PARA CUBRIR LO SIGUIENTE: I) COSTOS PARA LA ELABORACIÓN DE ESTUDIOS Y PROYECTOS, ASOCIADOS A LOS PROGRAMAS Y PRODUCTOS DE BANOBRAS INCLUYENDO SU IDENTIFICACIÓN, DISEÑO, EVALUACIÓN, DIAGNOSTICO, EJECUCIÓN, PROMOCIÓN Y DIFUSIÓN; II) COSTOS RELACIONADOS CON ASISTENCIA TÉCNICA, FINANCIERA Y CAPACITACIÓN A SERVIDORES PÚBLICOS; III) COMISIONES POR APERTURA DE CRÉDITOS CUYA FUENTE DE PAGO SEAN RECURSOS DEL FAIS, Y IV) GASTOS DE ESTRUCTURACIÓN Y ORIGINACIÓN DE OPERACIONES DE CRÉDITO, ENTRE LOS QUE QUEDAN INCLUIDOS LOS DE CALIFICACIÓN DE LA ESTRUCTURA.
CUMPLIMIENTO DE LA MISIÓN:
A LA FECHA SE HAN EJERCIDO RECURSOS DE ESTE FIDEICOMISO, EN CUMPLIMIENTO DE FINES</t>
  </si>
  <si>
    <t>BRINDAR SERVICIOS DE APOYO A LAS PYMES MEXICANAS CON EL FIN DE INCREMENTAR SU COMPETITIVIDAD Y FOMENTAR SU INTERNACIONALIZACION</t>
  </si>
  <si>
    <t>APORTACIÓN INICIAL:   MONTO: $1.00   FECHA: 01/01/2010
OBSERVACIONES: NINGUNA</t>
  </si>
  <si>
    <t>APORTACIÓN INICIAL:   MONTO: $750,000,000.00   FECHA: 04/11/2002
OBSERVACIONES: EN LA DISPONIBILIDAD ESTAN INCLUIDOS LOS IMPORTES AUTORIZADOS POR EL COMITÉ TÉCNICO PARA EL PROYECTO.</t>
  </si>
  <si>
    <t>PLAN DE PENSIONES PERSONAL OPERATIVO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</si>
  <si>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201210K2O01558.CON FECHA 30 DE JULIO 2014 SE SUSTITUYÓ FIDUCIARIA, PASANDO DE ACTINVER CASA DE BOLSA, S.A. DE C.V. A SCOTIABANK INVERLAT,SA.,INSTITUCION DE BANCA MULTIPLE, GRUPO FINANCIERO SCOTIABANK INVERLAT.</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</si>
  <si>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C.V.CON FECHA 30 DE JULIO DE 2014 SE SUSTITUYO FIDUCIARIA, PASANDO DE ACTINVER CASA DE BOLSA, SA DE CV A SCOTIABANK INVERLAT, SA, INSTITUCION DE BANCA MULTIPLE, GRUPO FINANCIERO SCOTIABANK INVERLAT.</t>
  </si>
  <si>
    <t>APORTACIÓN INICIAL:   MONTO: $57,518,259.00   FECHA: 06/06/2012
OBSERVACIONES: SE CONSTITUYE DEL TRASPASO DEL PLAN DE PENSIONES 199810K2O00734 POR LA SEPARACION DE FONDOS PARA PERSONAL OPERATIVO Y PERSONAL DE MANDO. CON FECHA 30 DE JULIO DE 2014 SE SUSTITUYO FIDUCIARIA, PASANDO DE ACTINVER CASA DE BOLSA, SA DE CV A SCOTIABANK INVERLAT, SA, INSTITUCION DE BANCA MULTIPLE, GRUPO FINANCIERO SCOTIABANK INVERLAT.</t>
  </si>
  <si>
    <t>DESTINO: REALIZAR PAGO A PROVEEDORES Y CONTRATISTAS QUE CONTRATE LA SEMAR BAJO EL "CONTRATO ESPECÍFICO", ASÍ COMO PERMISOS, AUTORIZACIONES, DERECHOS Y DEMÁS GASTOS RELACIONADOS CON MOTIVO DE LA CONSTRUCCIÓN Y EQUIPAMIENTO DE LAS EMBARCACIONES. ASIMISMO, PARA EL PAGO DE LA CONTRAPRESTACIÓN A QUE TENGA DERECHO A COBRAR LA SEMAR.
CUMPLIMIENTO DE LA MISIÓN:
CONTRATO EN DESARROLLO.</t>
  </si>
  <si>
    <t>DESTINO: GARANTIZAR LAS PRIMAS DE ANTIGUEDAD DE LOS TRABAJADORES. NOTA: LOS RECURSOS REGISTRADOS EN ENTEROS A LA TESOFE SE REFIERE A IVA PAGADO.
CUMPLIMIENTO DE LA MISIÓN:
GARANTIZAR LAS PRIMAS DE ANTIGUEDAD DE LOS TRABAJADORES.</t>
  </si>
  <si>
    <t>20143890X01575</t>
  </si>
  <si>
    <t>FONDO SECTORIAL CONACYT - SEGOB - CNS PARA LA SEGURIDAD PÚBLICA</t>
  </si>
  <si>
    <t>20143890X01576</t>
  </si>
  <si>
    <t>FONDO SECTORIAL DE INVESTIGACIÓN, DESARROLLO TECNOLÓGICO E INNOVACIÓN DEL EJÉRCITO Y FUERZA AÉREA MEXICANOS, CONACYT - SEDENA</t>
  </si>
  <si>
    <t>DE CONFORMIDAD CON LO ESTABLECIDO EN LA LCYT, EL "FONDO" TENDRÁ POR OBJETO FINANCIAR EL GASTO Y LAS INVERSIONES DE LOS PROYECTOS DE INVESTIGACIÓN, DESARROLLO TECNOLÓGICO E INNOVACIÓN, QUE REQUIERA EL SECTOR EN LAS ÁREAS DE CONOCIMIENTO DEL EJÉRCITO Y FUERZA AÉREA MEXICANOS, EN EL MARCO DE LOS PROGRAMAS QUE EL COMITÉ TÉCNICO Y DE ADMINISTRACIÓN APRUEBE</t>
  </si>
  <si>
    <t>20143890X01577</t>
  </si>
  <si>
    <t>FONDO SECTORIAL DE INVESTIGACIÓN, DESARROLLO TECNOLÓGICO E INNOVACIÓN EN ACTIVIDADES ESPACIALES, CONACYT - AEM</t>
  </si>
  <si>
    <t>ADMINISTRAR LOS RECURSOS QUE INTEGRAN EL PATRIMONIO A EFECTO DE QUE SE DESTINEN AL FOMENTO Y APOYO PARA LA REALIZACIÓN DE INVESTIGACIONES CIENTÍFICAS, DESARROLLO TECNOLÓGICO E INNOVACIÓN. EL REGISTRO NACIONAL E INTERNACIONAL DE PROPIEDAD INTELECTUAL LA FORMACIÓN DE RECURSOS HUMANOS ESPECIALIZADOS; BECAS, CREACIÓN, FORTALECIMIENTO DE GRUPOS O CUERPOS ACADÉMICOS O PROFESIONALES DE INVESTIGACIÓN, DESARROLLO TECNOLÓGICO E INNOVACIÓN; DIVULGACIÓN CIENTÍFICA, TECNOLÓGICA E INNOVACIÓN. DE LA INFRAESTRUCTURA QUE REQUIERA EL SECTOR.</t>
  </si>
  <si>
    <t>DESTINO: APOYOS A LA INVESTIGACION CIENTIFICA Y TECNOLOGICA DEL ESTADO DE TABASCO
CUMPLIMIENTO DE LA MISIÓN:
SE ADJUDICO LA CONVOCATORIA 2014-01</t>
  </si>
  <si>
    <t>APORTACIÓN INICIAL:   MONTO: $2,535,100,960.00   FECHA: 24/04/2014
OBSERVACIONES: .</t>
  </si>
  <si>
    <t>AYJ</t>
  </si>
  <si>
    <t>COMISIÓN EJECUTIVA DE ATENCIÓN A VÍCTIMAS</t>
  </si>
  <si>
    <t>201406AYJ01584</t>
  </si>
  <si>
    <t>FONDO DE AYUDA, ASISTENCIA Y REPARACIÓN INTEGRAL</t>
  </si>
  <si>
    <t>SERVIR COMO MECANISMO FINANCIERO PARA EL PAGO DE LAS AYUDAS, LA ASISTENCIA Y LA REPARACIÓN INTEGRAL A VÍCTIMAS, INCLUYENDO LA COMPENSACIÓN EN EL CASO DE VÍCTIMAS DE VIOLACIONES A LOS DERECHOS HUMANOS COMETIDAS POR AUTORIDADES FEDERALES Y LA COMPENSACIÓN SUBSIDIARIA PARA VÍCTIMAS DE DELITOS DEL ORDEN FEDERAL, CON CARGO AL PATRIMONIO FIDEICOMITIDO, EN TÉRMINOS DEL DICTAMEN DE PROCEDENCIA QUE PARA CADA CASO EMITA EL PLENO DE LA COMISIÓN EJECUTIVA DE ATENCIÓN A VÍCTIMAS CONFORME A LA LEY GENERAL DE VÍCTIMAS, SU REGLAMENTO Y DEMÁS DISPOSICIONES APLICABLES; ASÍ COMO OPERAR EL FONDO DE EMERGENCIA A TRAVÉS DE UNA SUBCUENTA ESPECIAL, MISMA QUE ESTARÁ INTEGRADA POR LOS RECURSOS QUE DETERMINE EL PLENO DE LA COMISIÓN EJECUTIVA DE ATENCIÓN A VÍCTIMAS MEDIANTE ACUERDO Y QUE SERÁ DESTINADO AL PAGO DE LOS APOYOS Y MEDIDAS DE AYUDA INMEDIATA A QUE SE REFIERE EL TÍTULO TERCERO DE LA LEY GENERAL DE VÍCTIMAS.</t>
  </si>
  <si>
    <t>DESTINO: HONORARIOS, GASTOS DE OPERACIÓN Y ADMON. A FIDUCIARIO INCLUIDO EL IVA.
CUMPLIMIENTO DE LA MISIÓN:
SE CUMPLE CON EL OBJETO Y FINES DEL FIDEICOMISO.</t>
  </si>
  <si>
    <t>KDH</t>
  </si>
  <si>
    <t>GRUPO AEROPORTUARIO DE LA CIUDAD DE MÉXICO, S.A. DE C.V.</t>
  </si>
  <si>
    <t>201409KDH01581</t>
  </si>
  <si>
    <t>FIDEICOMISO PARA EL DESARROLLO DEL NUEVO AEROPUERTO INTERNACIONAL DE LA CIUDAD DEL MÉXICO</t>
  </si>
  <si>
    <t>QUE CON CARGO AL PATRIMONIO DEL FIDEICOMISO, SE REALICEN LOS PAGOS DESTINADOS A SOLVENTAR LOS GASTOS RELACIONADOS CON LA PLANEACIÓN, DISEÑO Y CONSTRUCCIÓN DEL NUEVO AEROPUERTO INTERNACIONAL DE LA CIUDAD DEL MÉXICO Y, EN SU CASO, SUS OBRAS COMPLEMENTARIAS EN TÉRMINOS DE LAS DISPOSICIONES APLICABLES</t>
  </si>
  <si>
    <t>APORTACIÓN INICIAL:   MONTO: $1,000.00   FECHA: 29/10/2014
OBSERVACIONES: EL FIDEICOMISO PARA EL DESARROLLO DEL NUEVO AEROPUERTO INTERNACIONAL DE LA CIUDAD DE MÉXICO, FUE CONSTITUIDO EL 29 DE OCTUBRE DE 2014.</t>
  </si>
  <si>
    <t>IMPULSORA DE SERVICIOS TERRESTRES, S. A. DE C. V.</t>
  </si>
  <si>
    <t>201409J0U01580</t>
  </si>
  <si>
    <t>FIDEICOMISO IRREVOCABLE DE ADMINISTRACIÓN Y FUENTE DE PAGO NÚMERO CIB/2064</t>
  </si>
  <si>
    <t>QUE EL FIDUCIARIO RECIBA DE LOS USUARIOS EL PEAJE POR EL USO DE LOS CAMINOS Y PUENTES CONCESIONADOS A CAPUFE (RED CAPUFE), AL FONDO NACIONAL DE INFRAESTRUCTURA (RED FONADIN) Y AL FIDEICOMISO IRREVOCABLE DE ADMINISTRACIÓN, GARANTÍA Y PAGO NÚMERO 3718, ACTUALMENTE FIDEICOMISO 72230 GOLFO CENTRO (RED GOLFO CENTRO), UTILIZANDO EL SISTEMA DE TELEPEAJE Y/O MEDIOS ELECTRÓNICOS DE PAGO.</t>
  </si>
  <si>
    <t>CIBANCO, S. A. INSTITUCIÓN DE BANCA MÚLTIPLE</t>
  </si>
  <si>
    <t>APORTACIÓN INICIAL:   MONTO: $1.00   FECHA: 21/07/2014
OBSERVACIONES: CAPUFE NO REPORTA DISPONIBILIDAD, EN VIRTUD DE QUE NO SE HAN REALIZADO APORTACIONES DE RECURSOS PÚBLICOS.</t>
  </si>
  <si>
    <t>UNIDAD DE COMPRAS DE GOBIERNO</t>
  </si>
  <si>
    <t>FIDEICOMISO PARA PROMOVER EL DESARROLLO DE PROVEEDORES Y CONTRATISTAS NACIONALES DE LA INDUSTRIA ENERGÉTICA</t>
  </si>
  <si>
    <t>EN TÉRMINOS DE LO DISPUESTO POR LOS ARTÍCULOS 127 DE LA LEY DE HIDROCARBUROS Y 92 DE LA LEY DE LA INDUSTRIA ELÉCTRICA, PROMOVER EL DESARROLLO Y COMPETITIVIDAD DE PROVEEDORES Y CONTRATISTAS LOCALES Y NACIONALES, A TRAVÉS DE ESQUEMAS DE FINANCIAMIENTO Y DE PROGRAMAS DE APOYO PARA CAPACITACIÓN, INVESTIGACIÓN Y CERTIFICACIÓN, CON EL FIN DE CERRAR LAS BRECHAS DE CAPACIDAD TÉCNICA Y DE CALIDAD, DANDO ESPECIAL ATENCIÓN A PEQUEÑAS Y MEDIANAS EMPRESAS</t>
  </si>
  <si>
    <t>FIDEICOMISO DEL PROGRAMA DE ESCUELAS DE EXCELENCIA PARA ABATIR EL REZAGO EDUCATIVO</t>
  </si>
  <si>
    <t>SON FINES DEL FIDEICOMISO, QUE EL FIDUCIARIO EN TÉRMINOS DE LAS DISPOSICIONES APLICABLES Y CONFORME A LAS INSTRUCCIONES DEL COMITÉ TÉCNICO, ENTREGUE A LOS BENEFICIARIOS LOS APOYOS FINANCIEROS PREVISTOS EN EL PROGRAMA ESCUELAS DE EXCELENCIA PARA ABATIR EL REZAGO EDUCATIVO DISPUESTOS EN EL ANEXO 17 DEL PEF 2014.</t>
  </si>
  <si>
    <t>REFORMA AGRARIA</t>
  </si>
  <si>
    <t>DIRECCIÓN GENERAL DE GESTIÓN DE LA CALIDAD DEL AIRE Y REGISTRO DE EMISIONES Y TRANSFERENCIA DE CONTAMINANTES</t>
  </si>
  <si>
    <t>DIRECCIÓN GENERAL DE DISTRIBUCIÓN Y ABASTECIMIENTO DE ENERGÍA ELÉCTRICA, Y RECURSOS NUCLEARES</t>
  </si>
  <si>
    <t>FONDO DE SERVICIO UNIVERSAL ELÉCTRICO</t>
  </si>
  <si>
    <t>I)FINANCIAR LAS ACCIONES DE ELECTRIFICACIÓN EN COMUNIDADES RURALES Y ZONAS URBANAS MARGINADAS; DE SUMINISTRO DE LÁMPARAS EFICIENTES, Y SUMINISTRO BÁSICO A USUARIOS FINALES CON CONDICIONES DE MARGINACIÓN, Y II)DESTINAR RECURSOS PARA QUE LOS DISTRIBUIDORES Y SUMINISTRADORES DE SERVICIOS BÁSICOS DEN CUMPLIMIENTO A LO ORDENADO EN EL ARTÍCULO 115, DE LA LEY ELÉCTRICA, EN LOS TÉRMINOS Y CONDICIONES QUE ESTABLEZCA LA SENER.</t>
  </si>
  <si>
    <t>DESTINO: NO SE REPORTAN MOVIMIENTOS.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</si>
  <si>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20143891K01583</t>
  </si>
  <si>
    <t>FONDO DE INVESTIGACION CIENTIFICA Y DESARROLLO TECNOLOGICO DE EL COLEGIO DE SAN LUIS, A.C.</t>
  </si>
  <si>
    <t>FINANCIAR O COMPLEMENTAR LA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t>
  </si>
  <si>
    <t>APORTACIÓN INICIAL:   MONTO: $10,000.00   FECHA: 19/12/2013
OBSERVACIONES: NINGUNA</t>
  </si>
  <si>
    <t>DESTINO: SERVIR COMO MECANISMO DE PAGO DEL GOBIERNO FEDERAL: PARA DAR CUMPLIMIENTO A LAS OBLIGACIONES Y MEDIDAS DE REPARACIÓN QUE ORDENA LA CORTE INTERAMERICANA DE DERECHOS HUMANOS EN CONTRA EL ESTADO MEXICANO, ASÍ COMO DE LAS IMPLEMENTACIONES DE LA MEDIDAS CAUTELARES DE PROTECCIÓN A LOS D.H. DICTADAS POR LA CORTE IDH, COMISIÓN INTERAMERICANA D.H., DICTADOS POR COMISIÓN NACIONAL DE D.H. CUANDO ESTRÁS NO SE ENCUENTRAN DENTRO DEL PEF, CON FECHA 11 ABRIL 2011 SE REALIZÓ CONVENIO MODIFICATORIO AL CONTRATO DEL FIDEICOMISO A FIN DE ATENDER OTROS OBLIGACIONES EN MATERIA DE D.H. DERIVADOS DE TRATADOS INTERNACIONALES DE LOS QUE MÉXICO ES PARTE, COMO SON LAS SOLUCIONES AMISTOSAS Y CONVENIOS SUSCRITOS POR SGOB EN LOS QUE SE RECONOZCA LA RESPONSABILIDAD DE MEXICANA POR VIOLACIONES A LOS D.H.
CUMPLIMIENTO DE LA MISIÓN: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SOLUCIONES AMISTOSAS, ETC.</t>
  </si>
  <si>
    <t>APORTACIÓN INICIAL:   MONTO: $18,000,000.00   FECHA: 30/11/2012
OBSERVACIONES: FIDEICOMISO CONTRIBUIRÁ AL CUMPLIMIENTO DEL ARTÍCULO 1O. DE LA CONSTITUCIÓN POLÍTICA DE LOS ESTADOS UNIDOS MEXICANOS, DE LA ACCIÓN ASUMIDA EN EL PLAN NACIONAL DE DESARROLLO 2013-2018, RELATIVA A "DAR CUMPLIMIENTO A LAS RECOMENDACIONES Y SENTENCIAS DE LOS ORGANISMOS NACIONALES E INTERNACIONALES DE DERECHOS HUMANOS Y PROMOVER UNA POLÍTICA PÚBLICA DE PREVENCIÓN A VIOLACIONES DE DERECHOS HUMANOS" Y AL COMPROMISO ASUMIDO POR EL ESTADO MEXICANO AL FIRMAR Y RATIFICAR LA CONVENCIÓN AMERICANA SOBRE DERECHOS HUMANOS Y LOS DEMÁS TRATADOS INTERNACIONALES EN LA MATERIA. DE IGUAL MODO CONTRIBUYE A REPARAR VIOLACIONES A LOS DERECHOS HUMANOS EN CASOS QUE, POR CUALQUIER RAZÓN, NO HAN LLEGADO A LAS INSTANCIAS INTERNACIONALES EN LA EL FIDEICOMISO SERVIRÁ COMO MECANISMO DE PAGO DEL GOBIERNO FEDERAL: PARA DAR CUMPLIMIENTO A LAS OBLIGACIONES Y MEDIDAS DE REPARACIÓN QUE ORDENA LA CORTE INTERAMERICANA DE DERECHOS HUMANOS EN CONTRA EL ESTADO MEXICANO, AL IGUAL A LAS IMPLEMENTACIONES DE LA MEDIDAS CAUTELARES DE PROTECCIÓN A LOS D.H. DICTADAS POR LA CORTE IDH, COMISIÓN INTERAMERICANA D.H., COMISIÓN NACIONAL DE D.H., ASÍ COMO ATENDER OTROS OBLIGACIONES EN MATERIA DE D.H. DERIVADOS DE TRATADOS INTERNACIONALES DE LOS QUE MÉXICO ES PARTE, COMO SON LAS SOLUCIONES AMISTOSAS Y CONVENIOS SUSCRITOS POR LA SEGOB EN LOS QUE SE RECONOZCA LA RESPONSABILIDAD DE MEXICANA POR VIOLACIONES A LOS D.H.</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</si>
  <si>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</si>
  <si>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</si>
  <si>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28/02/2002
OBSERVACIONES: CABE SEÑALAR, QUE LAS DISCREPANCIAS ENTRE LOS RESULTADOS DE LOS ESTADOS FINANCIEROS Y LOS REPORTADOS EN EL SISTEMA DE CONTROL Y TRANSPARENCIA DE FIDEICOMISOS (SCTF) DEL PORTAL APLICATIVO DE LA SECRETARÍA DE HACIENDA Y CRÉDITO PÚBLICO (PIPP), SE EXPLICAN POR LA METODOLOGÍA QUE SE CONSIDERA EN CADA CASO, EN LOS PRIMEROS SE REPORTA INFORMACIÓN DEVENGADA Y EN LOS SEGUNDOS LOS RESULTADOS QUE SE PRESENTAN CORRESPONDEN A FLUJO DE EFECTIVO. LO ANTERIOR, DEBIDO A LOS CRITERIOS CONTABLES QUE DEBEN ADOPTAR LA FIDUCIARIA Y LA TESOFE.</t>
  </si>
  <si>
    <t>DESTINO: LOS RECURSOS EROGADOS CORRESPONDEN A LAS COMISIONES PAGADAS, A LOS HONORARIOS FIDUCIARIOS, Y A LOS PAGOS DE LA POLIZA DE RESPONSABILIDAD CIVIL REALIZADOS DURANTE EL PERIODO QUE SE REPORTA.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</si>
  <si>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LA INFORMACIÓN REGISTRADA CORRESPONDE A LOS DATOS PROPORCIONADOS POR LA FIDUCIARIA.</t>
  </si>
  <si>
    <t>DESTINO: EMOLUMENTOS Y PRESTACIONES, IMPUESTOS DIVERSOS, COMISIONES PAGADAS, GASTOS DE ADMINISTRACION, DEPRECIACIONES.
CUMPLIMIENTO DE LA MISIÓN:
SE PARTICIPO EN CAPACITACION Y EDUCACION ENCAMINADAS AL MEJORAMIENTO DE LA CULTURA DE DISEÑO A NIVEL NACIONAL.</t>
  </si>
  <si>
    <t>DESTINO: GASTOS DE ADMINISTRACION Y GASTOS FINANCIEROS.
CUMPLIMIENTO DE LA MISIÓN:
SE APOYO LA DIVULGACION DE DIVERSAS MANIFESTACIONES ARTISTICAS EN MEXICO.</t>
  </si>
  <si>
    <t>APORTACIÓN INICIAL:   MONTO: $3,000.00   FECHA: 15/02/1961
OBSERVACIONES: EL FIDEICOMISO QUE SE REPORTA NO SE ADHIERE A NINGUN PROGRAMA.</t>
  </si>
  <si>
    <t>DESTINO: PENSIONES, JUBILACIONES, VALES DE DESPENSA, HONORARIOS MEDICOS, DEPORTIVOS, VIUDEZ Y ORFANDAD, MEDICINAS, HOSPITALES, REEMBOLSOS POR GASTOS MEDICOS Y PRIMAS DE ANTIGUEDAD Y VALUACION DE MERCADO.
CUMPLIMIENTO DE LA MISIÓN:
SE PAGARON EN EL PERIODO REPORTADO, PENSIONES, JUBILACIONES, VALES DE DESPENSA, HONORARIOS MEDICOS, DEPORTIVOS, VIUDEZ Y ORFANDAD, MEDICINAS, HOSPITALES, REEMBOLSOS POR GASTOS MEDICOS, PRIMAS DE ANTIGUEDAD Y VALUACION DE MERCADO.</t>
  </si>
  <si>
    <t>APORTACIÓN INICIAL:   MONTO: $1,000.00   FECHA: 30/12/2013
OBSERVACIONES: LOS RENDIMIENTOS FINANCIEROS SE IDENTIFICAN EN LA INTEGRACIÓN DE SALDOS, EN EL RUBRO DE PATRIMONIO Y SE PRESENTAN ACUMULADOS DESDE LA FECHA DE INICIO DEL NEGOCIO.</t>
  </si>
  <si>
    <t>APORTACIÓN INICIAL:   MONTO: $100,000,000.00   FECHA: 05/10/2012
OBSERVACIONES: EL SALDO FINAL DEL EJERCICIO FISCAL ANTERIOR CORRESPONDE AL SALDO DEL PATRIMONIO PRESENTADO EN EL BALANCE GENERAL AL 31 DE DICIEMBRE DE 2014 DICTAMINADO POR EL AUDITOR EXTERNO. LOS EGRESOS ACUMULADOS EN EL PERIODO QUE SE REPORTA INCLUYE EFECTO NETO DE VALUACIÓN Y APLICACIONES AL PATRIMONIO PARA EL CUMPLIMIENTO DE SUS FINES. EL AUDITOR EXTERNO DESIGNADO POR LA SECRETARÍA DE LA FUNCIÓN PÚBLICA DICTAMINÓ LOS ESTADOS FINANCIEROS DEL 1 DE ENERO AL 31 DE DICIEMBRE DE 2014.</t>
  </si>
  <si>
    <t>APORTACIÓN INICIAL:   MONTO: $1,000.00   FECHA: 01/06/1995
OBSERVACIONES: EL SALDO DE LA DISPONIBILIDAD A DICIEMBRE 2013 CORRESPONDE AL SALDO NETO DEL PATRIMONIO DEL FIDEICOMISO.</t>
  </si>
  <si>
    <t>FIDEICOMISO FONDO DE ASISTENCIA TECNICA EN PROGRAMAS DE FINANCIAMIENTO</t>
  </si>
  <si>
    <t>201506HAT01585</t>
  </si>
  <si>
    <t>FONDO DE INVERSIÓN DE CAPITAL EN AGRONEGOCIOS 3 (FICA 3)</t>
  </si>
  <si>
    <t>CREACIÓN DE UN PATRIMONIO AUTONOMO DESTINADO AL FOMENTO Y DESARROLLO DEL SECTOR RURAL Y AGROINDUSTRIAL, MEDIANTE LA REALIZACIÓN DE OPERACIONES DE IMPULSO A PROYECTOS, ASÍ COMO TODAS AQUELLAS ACTIVIDADES NECESARIAS PARA LA CONSECUCIÓN DE SU FIN.</t>
  </si>
  <si>
    <t>BANCO MULTIVA, S.A.</t>
  </si>
  <si>
    <t>DESTINO: NO SE REALIZARON EROGACIONES.
CUMPLIMIENTO DE LA MISIÓN:
LA UNIDAD DE BANCA DE DESARROLLO ESTÁ REVISANDO LAS OPCIONES QUE PERMITAN DAR CUMPLIMIENTO A LA EXTINCIÓN DEL NEGOCIO FIDUCIARIO.</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</si>
  <si>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</si>
  <si>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DESTINO: OTROS GASTOS DE OPERACIÓN, ADMINISTRACIÓN, HONORARIOS Y COMISIONES PAGADAS.
CUMPLIMIENTO DE LA MISIÓN:
ESTE FIDEICOMISO SE ENCUENTRA EN PROCESO DE EXTINCION.</t>
  </si>
  <si>
    <t>DESTINO: CUMPLIR CON LAS OBLIGACIONES LABORALES DE CONFORMIDAD CON LA NIF D-3 Y REGLAMENTO DEL PLAN DE PENSIONES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PENSIONES DEL ORGANISMO.</t>
  </si>
  <si>
    <t>DESTINO: CUMPLIR CON LAS OBLIGACIONES LABORALES DE CONFORMIDAD CON LA NIF-D3 Y REGLAMENTO DEL PLAN DE ANTIGÜEDAD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PRIMA DE ANTIGÜEDAD DEL ORGANISMO.</t>
  </si>
  <si>
    <t>DESTINO: CUMPLIR CON LAS OBLIGACIONES LABORALES DE CONFORMIDAD CON LA NIF D-3 Y REGLAMENTO DEL PLAN DE PENSIONES DEL FIFOMI, PARA SUFRAGAR LOS BENEFICIOS QUE EL FIFOMI OTORGA A SUS EMPLEADOS. EL SALDO NETO AL PERIODO NO CONSIDERA PLUSVALÍA/MINUSVALÍA DE INVERSIONES EN VALORES.
CUMPLIMIENTO DE LA MISIÓN:
SE CUMPLIO CON LAS OBLIGACIONES LABORALES DE CONFORMIDAD CON LA NIF D-3, Y REGLAMENTO DEL PLAN DE PENSIONES DE CONTRIBUCION DEFINIDA PARA EL PERSONAL DE MANDO DEL FIFOMI.</t>
  </si>
  <si>
    <t>DESTINO: CUBRIR GASTOS ADMINISTRATIVOS Y FONDO DE AHORRO DEL PERSONAL POR EL PERIODO DE NOVIEMBRE 2014 A OCTUBRE 2015.
CUMPLIMIENTO DE LA MISIÓN:
LA CREACION DE UN FONDO DE AHORRO EN BENEFICIO DEL PERSONAL DE EXPORTADORA DE SAL, S.A. DE C.V.</t>
  </si>
  <si>
    <t>DESTINO: LOS GASTOS REALIZADOS QUE EN EL PERIODO FUERON LOS HONORARIOS,PAGO DE IMPUESTOS.
CUMPLIMIENTO DE LA MISIÓN:
DURANTE EL PRIMER TRIMESTRE DEL AÑO SE DIO ATENCIÓN A TRES PRODUCTORES POR MEDIO DE LAS SIGUIENTES ACTIVIDADES: REALIZAR LAS ACCIONES TENDIENTES A LA CELEBRACIÓN DEL SAICA PARA PONER A SU CONSIDERACIÓN LOS BENEFICIOS ESPERADOS DE DOS NUEVAS SOLICITUDES DE APOYO. ASISTENCIA EN LA FORMALIZACIÓN DE UN APOYO, PROYECTO QUE BENEFICIARA AL ESTADO DE DURANGO.</t>
  </si>
  <si>
    <t>DESTINO: OTORGAMIENTO DE BECAS Y GASTOS DE ADMINISTRACIÓN DE BECAS.
CUMPLIMIENTO DE LA MISIÓN:
LA TOTALIDAD DE LOS RECURSOS SE DESTINARA A BECAS PARA ESTUDIANTES, MAESTROS MEXICANOS QUE REALIZARÁN ESTUDIOS DE POSGRADO , ESTANCIA DE INVESTIGACIÓN E INTERCAMBIOS ACADÉMICOS PARA EL PROGRAMA "JÓVENES EN ACCIÓN". SE LLEVO A CABO LA XLVI JUNTA DEL CONSEJO DIRECTIVO, EL 21 DE MARZO DE 2014.</t>
  </si>
  <si>
    <t>APORTACIÓN INICIAL:   MONTO: $262,374,381.60   FECHA: 04/09/2001
OBSERVACIONES: SIN OBSERVACIONES.</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</si>
  <si>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43 PROYECTOS DE INVESTIGACION EN TEMAS COMUNES; CANADA, ESTADOS UNIDOS Y MEXICO Y A DEMAS A EFECTUADO 30 CONVOCATORIAS.</t>
  </si>
  <si>
    <t>DESTINO: A LA FECHA NO HAY RECURSOS
CUMPLIMIENTO DE LA MISIÓN:
A LA FECHA NO HAY RECURSOS</t>
  </si>
  <si>
    <t>DESTINO: EL CONVENIO DE COLABORACIÓN Y COORDINACIÓN DE FECHA 28/DIC/2007 QUE CELEBRAN POR UNA PARTE EL GOBIERNO FEDERAL, LA CONADE Y EL GOBIERNO DEL ESTADO DE JALISCO EN SU CLAUSULA PRIMERA DICE: EL PRESENTE CONVENIO TIENE POR OBJETO ESTABLECER LAS BASES CONFORME A LAS CUALES "EL CODE", Y "LA CONADE", UNIRÁN RECURSOS Y ESFUERZOS PARA CONTAR CON LAS INSTALACIONES DEPORTIVAS QUE SERÁN SEDE EN LA CELEBRACIÓN DE LOS JUEGOS PANAMERICANOS, GUADALAJARA 2011; REPERCUTIENDO EN BENEFICIO DE LA COMUNIDAD DEPORTIVA Y DE LA SOCIEDAD EN GENERAL.
CUMPLIMIENTO DE LA MISIÓN:
EL OBJETO SE LLEVÓ A CABO EN TIEMPO Y FORMA.</t>
  </si>
  <si>
    <t>APORTACIÓN INICIAL:   MONTO: $360,000,000.00   FECHA: 13/06/2008
OBSERVACIONES: LA TOTALIDAD DE SUBCUENTAS APERTURADAS CON RECURSOS FEDERALES (1, 3, 4, 5, 6, 7, 8, 11 Y 12) FUERON FINIQUITADAS MEDIANTE EL REINTEGRO DE SALDOS EFECTUADO A LA TESOFE EL 11 DE FEBRERO DEL 2013; EL SALDO POR $ 949.85, QUE PRESENTA EL BALANCE DE LOS ESTADOS FINANCIEROS QUE SE ADJUNTAN SE REFIERE A LA SUBCUENTA 2 (DOS) QUE CORRESONDE A LA TOTALIDAD DE LAS SUBCUENTAS ESTATALES (2, 9 Y 10).</t>
  </si>
  <si>
    <t>APORTACIÓN INICIAL:   MONTO: $5,000,000.00   FECHA: 22/10/2009
OBSERVACIONES: SE INFORMA QUE LA CUENTA DEL FIDEICOMISO PRESENTA UN SALDO EN "CEROS", LA COMISIÓN DE DEPORTE DEL ESTADO DE GUANAJUATO, SOLICITA LINEA DE CAPTURA POR LA CANTIDAD DE $688,070.67, DE ACUERDO A LOS ESTADOS DE CUENTA CON CORTE AL MES DE DICIEMBRE DE 2012, EMITIDOS POR LA FIDUCIARIA BANCO MERCANTIL DEL NORTE, S. A., SE ANEXA AL PRESENTE INFORME ESTADO DE CUENTA DEL MES DE FEBRERO Y BALANCE GENERAL DEL PRIMER TRIMESTRE DE 2013. TODA VEZ QUE NO SE HAN EMITIDO DOCUMENTOS FINANCIEROS DE ESTA CUENTA, ASIMISMO SE INTEGRA EL CONVENIO DE EXTINCIÓN DEL CONTRATO DE FIDEICOMISO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</si>
  <si>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</si>
  <si>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APORTACIÓN INICIAL:   MONTO: $60,000,000.00   FECHA: 14/10/2009
OBSERVACIONES: SE INFORMA QUE LA CUENTA DEL FIDEICOMISO PRESENTA UN SALDO EN "CEROS", POR LO QUE SE PROCEDIÓ A SOLICITAR LA BAJA DE LA CLAVE EN EL SISTEMA QUEDANDO REGISTRADO CON EL FOLIO 4188031</t>
  </si>
  <si>
    <t>SON FINES DEL FIDEICOMISO QUE CON CARGO: I) A LA SUBCUENTA DEL GOBIERNO FEDERAL LLEVAR A CABO LA ENTREGA, A LAS ENTIDADES FEDERATIVAS Y EL GOBIERNO DEL DISTRITO FEDERAL QUE INTEGRAN LA COMISIÓN, DE LOS RECURSOS QUE CORRESPONDAN A EFECTO DE DAR CUMPLIMIENTO A LOS COMPROMISOS ADQUIRIDOS POR LA SEMARNAT EN LOS INSTRUMENTOS JURÍDICOS QUE CELEBRE ÉSTA AL AMPARO DEL CONVENIO EN MATERIA DE FOMENTO, DESARROLLO Y ADMINISTRACIÓN DE PROYECTOS PARA EL ESTUDIO, PREVENCIÓN, RESTAURACIÓN, CONSERVACIÓN Y PROTECCIÓN AL AMBIENTE Y EL EQUILIBRIO ECOLÓGICO, Y II) A LAS SUBCUENTAS DE LAS ENTIDADES FEDERATIVAS Y EL GOBIERNO DEL DISTRITO FEDERAL EFECTUAR LOS PAGOS DE LOS PROYECTOS A EFECTO DE DAR CUMPLIMIENTO A LAS FUNCIONES DE LA COMISIÓN, Y AQUÉLLOS QUE POR CONCEPTO DE GASTOS DE OPERACIÓN Y ADMINISTRACIÓN SE HAYAN ACORDADO POR LAS ENTIDADES FEDERATIVAS Y EL GOBIERNO DEL DISTRITO FEDERAL AL AMPARO DEL CONVENIO PARA EL ADECUADO FUNCIONAMIENTO DE LA COMISIÓN.</t>
  </si>
  <si>
    <t>APORTACIÓN INICIAL:   MONTO: $1,000,000.00   FECHA: 25/02/1997
OBSERVACIONES: EL PATRIMONIO ESTA CONSTITUIDO POR LAS APORTACIONES PATRIMONIALES QUE CORRESPONDEN A RECURSOS PROVENIENTES DEL DECRETO DE ESTIMULOS FISCALES PUBLICADO EN EL DIARIO OFICIAL DE LA FEDERACIÓN EL 24 DE NOVIEMBRE DE 2004 POR EL PAGO DE APROVECHAMIENTOS DE AGUA EN BLOQUE, DICHAS APORTACIONES SON POR CUENTA Y ORDEN DE LOS GOBIERNOS DEL DISTRITO FEDERAL Y DEL ESTADO DE MÉXICO.</t>
  </si>
  <si>
    <t>APORTACIÓN INICIAL:   MONTO: $30,000,000.00   FECHA: 20/01/2005
OBSERVACIONES: EL FONDO SE CONSTITUYÓ EN 2004 CON APORTACIONES DEL GOBIERNO FEDERAL Y DEL ESTADO DE CHIHUAHUA POR $25,000,000 Y $5,000,000 RESPECTIVAMENTE, CON EL OBJETO DE APOYAR A LOS FAMILIARES DE LAS MUJERES VÍCTIMAS DE HOMICIDIO ACAECIDAS EN CIUDAD JUÁREZ, CHIHUAHUA. EN JULIO DE 2011 Y ENERO DE 2015, SE REALIZARON APORTACIONES ADICIONALES DE $5,000,000.00 CADA UNA.</t>
  </si>
  <si>
    <t>CONFORME AL ARTÍCULO 50, FRACCIÓN IV, DE LA LEY DE CIENCIA Y TECNOLOGÍA, EL OBJETO ES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t>
  </si>
  <si>
    <t>DESTINO: PAGO DE HONORARIOS Y COMISIONES FIDUCIARIOS O BANCARIOS LOS EGRESOS ACUMULADOS CORRESPONDEN A GASTOS DE ADMINISTRACION
CUMPLIMIENTO DE LA MISIÓN:
SE ENCUENTRA EN PROCESO DE REVISION EL CONVENIO DE EXTINCIÓN DEL FIDEICOMISO. SE IDENTIFICARON 105 INMUEBLES PENDIENTES DE TRANSMITIR.</t>
  </si>
  <si>
    <t>DESTINO: PAGAR GASTOS PREVIOS DE PROYECTOS PIDIREGAS Y ADQUIRIR TURBOGENERADORES PARA PROYECTOS CRÍTICOS.
CUMPLIMIENTO DE LA MISIÓN:
PARA EL AÑO 2015 SE TIENE PROGRAMADO CONVOCAR 28 PROYECTOS PIDIREGAS. ASIMISMO, CONCLUIR CON EL PROCESO DE ADQUISICIÓN DE LOS TURBOGENERADORES PARA LA CC AGUA PRIETA PRIETA II.</t>
  </si>
  <si>
    <t>APORTACIÓN INICIAL:   MONTO: $298,822,440.34   FECHA: 27/11/2013
OBSERVACIONES: NOTA ACLARATORIA 1.- EN RELACIÓN CON EL RUBRO "PATRIMONIO NETO TOTAL AL PERÍODO CORRESPONDIENTE A LOS TRIMESTRES 1° Y 2° DE 2014, LAS CANTIDADES REPORTADAS SE REFIEREN AL "SALDO NETO DEL PERÍODO A INFORMAR"; LAS CUALES DEBEN SER, RESPECTIVAMENTE, $104,658,351 (SIN DECIMALES) Y $1,166,477,495.52, CONFORME A LA EXPRESIÓN DE LOS ESTADOS FINANCIEROS DE BANJÉRCITO. ES IMPORTANTE SEÑALAR QUE DICHAS CIFRAS NO MODIFICAN LOS CITADOS INFORMES ENVIADOS A LA SHCP. NOTA 2: EL PATRIMONIO NETO TOTAL CORRESPONDIENTE AL 4° TRIMESTRE" DE 2014, SE REFIERE A LA EXPRESIÓN SEÑALADA EN EL "INFORME SOBRE LA SITUACIÓN FINANCIERA QUE PRESENTÓ BANJÉRCITO RESPECTO AL ACTO JURÍDICO DE ESE PERÍODO.</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</si>
  <si>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</si>
  <si>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OCTUBRE DEL 2010, YA QUE LA INSTITUCION FIDUCIARIA NO HA ENTREGADO ESTADOS DE CUENTA DESDE AGOSTO DEL 2011.</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</si>
  <si>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CUMPLIMIENTO DE LA MISIÓN:
SE IMPLEMENTÓ EL PROGRAMA DE MEJORA DE LOS SERVICIOS QUE CONTEMPLA EL DESARROLLO DE LOS PROCESOS DE: DEFINICIÓN DE PROCEDIMIENTOS PARA ACCESO DE LOS SERVICIOS DE IDEGEO SOPORTE TÉCNICO. ELABORAR LA PROPUESTA PARA EL DESARROLLO DE LA PLATAFORMA TECNOLÓGICA DEL LABORATORIO DE GEOINTELIGENCIA; PROGRAMA DE ORIENTACIÓN DE LOS SERVICIOS DE CARGA, CATALOGACIÓN Y CONSULTA DE LA INFORMACIÓN CARTOGRÁFICA. • LABORATORIO DE GEOINTELIGENCIA (GEOINT) • INFRAESTRUCTURA DE DATOS ESPACIALES (IDEGEO)</t>
  </si>
  <si>
    <t>DESTINO: EGRESOS PARA CUBRIR: PERSONAL SUBCONTRATADO Y FLOTILLA VEHICULAR DEBIDO A QUE CON LA QUE CUENTA EL CENTRO ESTA MUY ANTIGUA Y YA NO PODIAN CIRCULAR LOS VEHICULOS EN EL DISTRO FEDERAL POR SU ANTIGUEDAD. SE DONO EL ACTIVO FIJO ADQUIRIDO EN EL PERIODO AL CIMAT. TODOS LOS GASTOS SON CUBIERTOS CON LOS PROPIOS SALDOS DE LOS PROYECTOS EN EJECUCION, CUYA APORTACION SE REALIZO EN 2014.
CUMPLIMIENTO DE LA MISIÓN:
DURANTE ESTE TRIMESTRE SE CONTINUO CON EL DESARROLLO DE PROYECTOS EXTERNOS. LOS GASTOS EJERCIDOS SE REALIZARON EN APEGO A LA MISIÓN Y FINES DEL FIDEICOMISO.</t>
  </si>
  <si>
    <t>APORTACIÓN INICIAL:   MONTO: $10,559.00   FECHA: 17/11/2003
OBSERVACIONES: SALDO AL 31 DE DICIEMBRE DEL 2013.</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</si>
  <si>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DEL 2015 DEL COMITÉ TÉCNICO DEL FIDEICOMISO REALIZADA EL 9 DE FEBRERO DEL 2015.</t>
  </si>
  <si>
    <t>APORTACIÓN INICIAL:   MONTO: $10,000.00   FECHA: 22/12/2000
OBSERVACIONES: LA DISPONIBILIDAD ANTERIOR ($34,697,787.45) AL 31 DE DICIEMBRE DE 2013, ESTÁ DETERMINADA DE ACUERDO AL FLUJO DE EFECTIVO DEL CUARTO TRIMESTRE DE 2013.</t>
  </si>
  <si>
    <t>DESTINO: COMISIONES BANCARIAS.Y RETIRO DE FONDOS PARA REALIZAR PROYECTOS EN PROCESO DE 2013, Y RETIRO DE FONDOS PARA PROYECTOS 2015. AUTORIZADO POR EL COMITE TECNICO DEL FIDEICOMISO DE CIDETEQ.
CUMPLIMIENTO DE LA MISIÓN:
----</t>
  </si>
  <si>
    <t>APORTACIÓN INICIAL:   MONTO: $10,000.00   FECHA: 20/10/2005
OBSERVACIONES: ---LA DISPONIBILIDAD QUE SE REPORTO EN EL RENGLÓN ANTERIOR ES DEL EJERCICIO 2013.</t>
  </si>
  <si>
    <t>APORTACIÓN INICIAL:   MONTO: $2,000,000.00   FECHA: 23/05/2013
OBSERVACIONES: SE ADJUNTA ESTADO DE CUENTA, ASÍ COMO FLUJO DE EFECTIVO QUE CORRESPONDE AL PERIODO QUE SE REPORTA.</t>
  </si>
  <si>
    <t>APORTACIÓN INICIAL:   MONTO: $2,964,500.00   FECHA: 31/10/2000
OBSERVACIONES: APORTACIONES AL "GTC" DE CANARIAS, ESPAÑA, PARA LA PARTICIPACIÓN CIENTÍFICA. EN EL SISTEMA DEL PROCESO INTEGRAL DE PROGRAMACIÓN Y PRESUPUESTO "PIPP" DEL EJERCICIO 2015, SE ENCUENTRA REGISTRADA DE LA CLAVE DEL CONTRATO ANÁLOGO.</t>
  </si>
  <si>
    <t>APORTACIÓN INICIAL:   MONTO: $1,036,528.00   FECHA: 17/07/1991
OBSERVACIONES: EL SALDO FINAL DEL EJERCICIO 2014 REPORTADO EN EL CUARTO TRIMESTRE DEL 2014, FUERON CIFRAS PREVIAS AL DICTAMEN Y LA REPORTADA EN ESTE TRIMESTRE COMO SALDO FINAL DEL EJERCICIO ANTERIOR SON CIFRAS DICTAMINADAS.</t>
  </si>
  <si>
    <t>APORTACIÓN INICIAL:   MONTO: $40,880,650.00   FECHA: 30/11/2012
OBSERVACIONES: EL INFORME FUE REALIZADO EN BASE AL FLUJO, MOSTRANDO LOS INGRESOS Y EGRESOS.</t>
  </si>
  <si>
    <t>FIDEICOMISO FONDO DE ESTABILIZACIÓN DE LOS INGRESOS PRESUPUESTARIOS</t>
  </si>
  <si>
    <t>AMINORAR EL EFECTO SOBRE LAS FINANZAS PÚBLICAS Y LA ECONOMÍA NACIONAL CUANDO OCURRAN DISMINUCIONES DE LOS INGRESOS DEL GOBIERNO FEDERAL, CON RESPECTO A LOS ESTIMADOS EN LA LEY DE INGRESOS DE LA FEDERACIÓN DEL EJERCICIO FISCAL DE QUE SE TRATE, PARA PROPICIAR CONDICIONES QUE PERMITAN CUBRIR EL GASTO PREVISTO EN EL PRESUPUESTO DE EGRESOS DE LA FEDERACIÓN CORRESPONDIENTE, EN TÉRMINOS DE LA LEY FEDERAL DE PRESUPUESTO Y RESPONSABILIDAD HACENDARIA.</t>
  </si>
  <si>
    <t>FONDO DE INVERSIÓN PARA PROGRAMAS Y PROYECTOS DE INFRAESTRUCTURA DEL GOBIERNO FEDERAL</t>
  </si>
  <si>
    <t>ES FIN DEL FIDEICOMISO, LA ADMINISTRACIÓN DE LOS RECURSOS QUE INTEGRAN SU PATRIMONIO, LOS CUALES SE ENTERARÁN A LA TESORERÍA DE LA FEDERACIÓN EN EL AÑO 2016 PARA QUE LOS MISMOS SEAN DESTINADOS A LOS PROGRAMAS Y PROYECTOS DE INVERSIÓN DEL PROGRAMA NACIONAL DE INFRAESTRUCTURA PREVISTOS EN EL PRESUPUESTO DE EGRESOS DE LA FEDERACIÓN PARA EL EJERCICIO FISCAL 2016.</t>
  </si>
  <si>
    <t>APORTACIÓN INICIAL:   MONTO: $1,000.00   FECHA: 29/01/2003
OBSERVACIONES: LAS APORTACIONES QUE SE DEPOSITAN A LA FIDUCIARIA, CORRESPONDEN A LOS EGRESOS PRESUPUESTALES DEL SAT, AUTORIZADOS POR S.H.C.P. DE LOS APROVECHAMIENTO DE LOS ARTÍCULOS 16-A Y 16-B DE LA LEY ADUANERA.CONFORME AL OFICIO 300-01-00-00-00-2014-1982, SU CREACIÓN ES POR LEY CON DESTINO ESPECÍFICO DE LOS RECURSOS, LOS CUALES ESTÁN TOTALMENTE COMPROMETIDOS.</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</si>
  <si>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 CONFORME AL OFICIO 300-01-00-00-00-2014-1982, LA NATURALEZA DE LOS RECURSOS QUE INTEGRAN EL PATRIMONIO FIDEICOMITIDO ES PRIVADO.</t>
  </si>
  <si>
    <t>DESTINO: EN EL PERIODO QUE SE REPORTA SE PAGARON HONORARIOS E IMPUESTOS DIVERSOS.
CUMPLIMIENTO DE LA MISIÓN:
SE ENCUENTRA EN PROCESO DE EXTINCION.</t>
  </si>
  <si>
    <t>APORTACIÓN INICIAL:   MONTO: $117,047,420.00   FECHA: 01/03/2007
OBSERVACIONES: FIDEICOMISO FORMALIZADO EN 2007. SE REGISTRA 0% DE PORCENTAJE DE PARTICIPACIÓN, YA QUE LAS APORTACIONES CON FLUJO DE EFECTIVO SON REALIZADAS POR LOS TRABAJADORES DE BANCOMEXT.</t>
  </si>
  <si>
    <t>APORTACIÓN INICIAL:   MONTO: $9,750,000.00   FECHA: 09/08/2002
OBSERVACIONES: EL FIDUCIARIO ES BANSEFI. LA PARTIDA PRESUPUESTAL AFECTADA ES 46101</t>
  </si>
  <si>
    <t>DESTINO: PAGO DE PENSIONES, JUBILACIONS Y GASTOS MÉDICOS
CUMPLIMIENTO DE LA MISIÓN:
OTORGAR LOS BENEFICIOS A LOS PENSIONADOS Y SUS BENEFICIARIOS DE BNCI, CONFORME A LAS CONDICIONES DE TRABAJO, CONSISTENTES EN EL PAGO DE PENSIONES Y GASTOS MÉDICOS.</t>
  </si>
  <si>
    <t>APORTACIÓN INICIAL:   MONTO: $122,486,095.27   FECHA: 14/05/1993
OBSERVACIONES: LOS SALDOS SE INTEGRAN CON LA INFORMACION RECIBIDA RESPONSABILIDAD DEL FIDUCIARIO BBVA BANCOMER, NO OMITIMOS MENCIONAR QUE LA INFORMACIÓN SE PRESENTA CON CIFRAS CONCILIADAS.</t>
  </si>
  <si>
    <t>APORTACIÓN INICIAL:   MONTO: $258,855,493.61   FECHA: 27/11/2012
OBSERVACIONES: DENTRO DEL RUBRO DENOMINADO PASIVO DEL ESTADO DE POSICIÓN FINANCIERA SE INCLUYE LA PARTIDA DE OTRAS CUENTAS POR PAGAR LA CUAL NO SE TOMA EN CUENTA PARA ESTE INFORME</t>
  </si>
  <si>
    <t>APORTACIÓN INICIAL:   MONTO: $83,306,886.59   FECHA: 27/11/2012
OBSERVACIONES: EN EL ESTADO DE POSICIÓN FINANCIERA, EN EL RUBRO DENOMINADO PASIVO, SE ENCUENTRA EL CONCEPTO DE OTRAS CUENTAS POR PAGAR MISMO QUE NO SE CONSIDERA PARA ESTA INFORMACIÓN. EN EL CAMPO DE EGRESOS ACUMULADOS EN EL PERIODO QUE SE REPORTA; EL IMPORTE CORRESPONDE A LOS RECURSOS ENTREGADOS A LOS AHORRADORES POR EL CASO FICREA.</t>
  </si>
  <si>
    <t>APORTACIÓN INICIAL:   MONTO: $1.00   FECHA: 01/06/2006
OBSERVACIONES: CON OFICIO 5.1.-280 DE FECHA 14 DE FEBRERO DE 2014, SE ENVIÓ A FNML COPIA DEL OFICIO 312.A.-000309 DE LA SHCP CON EL QUE SE ENVÍA COPIA DEL OF. GFANPR/153300/015/2014 DE BANOBRAS POR EL QUE SOLICITÓ INFORMACIÓN A FUNCIONARIOS DE FNML PARA DETERMINAR LOS TÉRMINOS JURÍDICOS PARA LA EXTINCIÓN DEL FIDEICOMISO. BENJAMÍN HILL-FERROCARRIL SONORA-BAJA CALIFORNIA; ASIMISMO, CON OFICIO 5.1.-2359 DEL 2 DE OCTUBRE DE 2014, SE SOLICITÓ AL DIRECTOR DE LIQUIDACIÓN DE FNM SE INFORME A LA DGPOP DE LA SCT SOBRE EL PROCESO DE EXTINCIÓ DEL FIDEICOMISO, CON OFICIO DL/266/2014 DEL 1 DE DICIEMBRE DE 2014 FNM INDICA QUE EL FIDEICOMISO ESTA EN PROCESO DE EXTINCIÓN.</t>
  </si>
  <si>
    <t>APORTACIÓN INICIAL:   MONTO: $1,750,000.00   FECHA: 18/05/1994
OBSERVACIONES: .</t>
  </si>
  <si>
    <t>APORTACIÓN INICIAL:   MONTO: $32,978,793.00   FECHA: 18/12/2001
OBSERVACIONES: EN EL SEGUNDO REPORTE TRIMESTRAL DE GASTOS SE REGISTRA EL PAGO DE HONORARIOS DE LA FIDUCIARIA PERO NO SE PAGARON EN EL MES DE JUNIO (ES UN PASIVO) QUE SE PAGA EN JULIO 2015. EN EL REPORTE DE MOVIMIENTOS DEL MES DE DICIEMBRE 2014 DE LA FIDUCIARIA BANCA AFIRME DIFIERE CON EL REPORTE ANUAL DE GASTOS YA QUE SE ESTA AFECTANDO AL PATRIMONIO POR $20,000.00 POR LA APERTURA DE UNA CUENTA BANCARIA QUE SE CORREGIRÁ POR PARTE DE BANCA AFIRME EN ENERO 2015</t>
  </si>
  <si>
    <t>DESTINO: LOGRAR MEJORES CONDICIONES DE SALUD DE LOS ESCOLARES, CON ÉNFASIS EN LOS GRUPOS INDÍGENAS, RURALES Y URBANOS DE BAJOS INGRESOS,COMO PARTE DE UNA ESTRATEGIA INTEGRAL PARA LOGRAR UNA EDUCACIÓN DE ALTA CALIDAD, A TRAVÉS DE LA COORDINACIÓN INTERSECTORIAL Y CON EL APOYO DE OTROS ORGANISMOS PÚBLICOS, PRIVADOS Y LA PARTICIPACIÓN SOCIAL.
CUMPLIMIENTO DE LA MISIÓN:
EL CT APROBÓ UN CONV. DE COLAB. CON EL FID. NO.13744-6, PROG.” VER BIEN PARA APRENDER MEJOR”, POR 11 MDP, PARA 97 MIL NIÑAS Y NIÑOS DE ESC. PRIM. PÚB.EN MUNIC. DE ALTA MARG., DE LOS EDOS DE CHIS, CHIH, DGO, GRO, OAX, QRO Y VER. VER BIEN PARA APRENDER MEJOR. ATENCIÓN OPTOMÉTRICA Y DONACIÓN DE ANTEOJOS A NIÑOS Y NIÑAS CON DEFIC. VISUALES. LA SS, PRESENTO AL CT LAS PROP. DE PROY. PARA EL PROG. DE DONACIÓN DE APART. AUDITIVOS Y PARA "ÁMBAR CENTRO INTERACTIVO TIJUANA" 5 Y 18.5MDP RESPECTIVAMENTE.</t>
  </si>
  <si>
    <t>APORTACIÓN INICIAL:   MONTO: $29,250,000.00   FECHA: 28/05/2004
OBSERVACIONES: EN TÉRMINOS DEL CONTRATO DEL FIDEICOMISO CELEBRADO, ESTE SE CONSTITUYE COMO PRIVADO PORQUE LOS RECURSOS PRIVADOS REPRESENTAN EL 51% DE LA APORTACIÓN.</t>
  </si>
  <si>
    <t>DESTINO: HONORARIOS FIDUCIARIOS Y PROFESIONALES, RENTAS Y GASTOS DE OPERACIÓN PAGADOS CON RECURSOS ESTATALES.
CUMPLIMIENTO DE LA MISIÓN:
COADYUVAR CON LA PLANEACIÓN DEL DESARROLLO A TRAVÉS DE LA ADMINISTRACIÓN DE LOS RECURSOS, QUE SE PROCURE (EL FIDEICOMISO) PARA FOMENTAR Y CANALIZAR APOYOS A ESTUDIOS Y PROYECTOS QUE HAYAN SIDO IDENTIFICADOS COMO DETONADORES DEL DESARROLLO REGIONAL.</t>
  </si>
  <si>
    <t>DESTINO: RADICAR A LAS REPRESENTACIONES AGRARIAS Y OFICINAS CENTRALES RECURSOS DEL PROGRAMA FONORDE, PARA LA OPERACIÓN DEL PROGRAMA.
CUMPLIMIENTO DE LA MISIÓN:
SE ANEXAN INDICADORES TANTO DE COLONIAS AGRICOLAS Y TERRENOS NACIONALES DEL EJERCICIO 2015.</t>
  </si>
  <si>
    <t>APORTACIÓN INICIAL:   MONTO: $1,000,000.00   FECHA: 27/12/2012
OBSERVACIONES: LOS RECURSOS DEL FIDEICOMISO SE FISCALIZAN A TRAVÉS DE LA SECRETARÍA DE LA FUNCIÓN PÚBLICA (SFP), LA ÚLTIMA REVISIÓN SE LLEVÓ A CABO A TRAVÉS DEL DESPACHO EXTERNO CROWE HORWATH GOSSLER, DESIGNADO POR LA SFP, PARA PARA DICTAMINAR LOS ESTADOS FINANCIEROS DEL FIDEICOMISO.</t>
  </si>
  <si>
    <t>DESTINO: PARA EL CUMPLIMIENTO DE LAS SIGUIENTES FUNCIONES DE LA CONABIO (FIDEICOMISARIA DEL FONDO PARA LA BIODIVERSIDAD): 1.- INSTRUMENTAR Y OPERAR EL SISTEMA NACIONAL DE INFORMACIÓN SOBRE BIODIVERSIDAD (SNIB), PARA BRINDAR DATOS, INFORMACIÓN Y ASESORÍA A DIVERSOS USUARIOS. 2.- INSTRUMENTAR LAS REDES DE INFORMACIÓN NACIONALES Y MUNDIALES SOBRE BIODIVERSIDAD. 3.- DAR CUMPLIMIENTO A LOS COMPROMISOS INTERNACIONALES EN MATERIA DE BIODIVERSIDAD ADQUIRIDOS POR MÉXICO QUE SE LE ASIGNEN. 4.- LLEVAR A CABO ACCIONES ORIENTADAS A LA CONSERVACIÓN Y USO SUSTENTABLE DE LA BIODIVERSIDAD DE MÉXICO.
CUMPLIMIENTO DE LA MISIÓN:
SE CUMPLIÓ CON LA MISIÓN DE LA COMISIÓN NACIONAL PARA EL CONOCIMIENTO Y USO DE LA BIODIVERSIDAD (CONABIO) QUE ES "PROMOVER, COORDINAR, APOYAR Y REALIZAR ACTIVIDADES DIRIGIDAS AL CONOCIMIENTO DE LA DIVERSIDAD BIOLÓGICA, ASÍ COMO A SU CONSERVACIÓN Y USO SUSTENTABLE, PARA BENEFICIO DE LA SOCIEDAD", A TRAVÉS DEL FIDEICOMISO "FONDO PARA LA BIODIVERSIDAD" CUYO OBJETO ES INTEGRAR UN FONDO CON RECURSOS EN NUMERARIO Y EN ESPECIE PARA PROMOVER, FINANCIAR Y APOYAR LAS ACTIVIDADES DE LA CONABIO.</t>
  </si>
  <si>
    <t>APORTACIÓN INICIAL:   MONTO: $3,276,000.00   FECHA: 07/03/1994
OBSERVACIONES: NOTA AL PATRIMONIO NETO TOTAL: 1) LOS RECURSOS FEDERALES APORTADOS A LOS PROGRAMAS DE "CONSOLIDACIÓN DEL SISTEMA DE ÁREAS NATURALES PROTEGIDAS FASES I Y II" Y "FONDO PARA LA CONSERVACIÓN DE LA MARIPOSA MONARCA" SE REPORTAN A TRAVÉS DEL COMITÉ TÉCNICO DEL FONDO PARA ÁREAS NATURALES PROTEGIDAS DE LA CONANP. 2) LOS RECURSOS FEDERALES APORTADOS POR EL GOBIERNO DE MÉXICO SÓLO APLICAN PARA LOS PROGRAMAS DE APOYOS ESTRATÉGICOS Y GASTOS CENTRALES, POR LO CUAL ÚNICAMENTE SE MUESTRA EL MONTO DE LOS RENDIMIENTOS Y EGRESOS DE LOS RECURSOS APORTADOS PARA AMBOS PROGRAMAS. 3) RENDIMIENTOS FINANCIEROS DISPONIBLES PARA EL AÑO SIGUIENTE. 4) EL ÓRGANO INTERNO DE CONTROL EN LA SEMARNAT LLEVÓ A CABO LA AUDITORÍA 29/2009 A LA DIRECCIÓN GENERAL DE PROGRAMACIÓN Y PRESUPUESTO, MISMA QUE CONSIDERÓ AL ACTO JURÍDICO EN CUESTIÓN, DE FECHA 21 DE DICIEMBRE DE 2009.</t>
  </si>
  <si>
    <t>DESTINO: NO SE REALIZARON SESIONES DE CONSEJO DURANTE EL TRIMESTRE QUE SE REPORTA.
CUMPLIMIENTO DE LA MISIÓN:
NO SE REALIZARON SESIONES DE CONSEJO, DURANTE EL TRIMESTRE QUE SE REPORTA.</t>
  </si>
  <si>
    <t>APORTACIÓN INICIAL:   MONTO: $746,579,503.00   FECHA: 10/12/2007
OBSERVACIONES: DURANTE EL PERIODO QUE SE REPORTA NO SE LLEVO A CABO NINGUNA SESIÓN</t>
  </si>
  <si>
    <t>APORTACIÓN INICIAL:   MONTO: $400,000,000.00   FECHA: 25/10/2000
OBSERVACIONES: .</t>
  </si>
  <si>
    <t>APORTACIÓN INICIAL:   MONTO: $163,499,803.42   FECHA: 16/11/2000
OBSERVACIONES: EL BENEFICIARIO ORIGINAL ES EL TRABAJADOR QUE CUMPLE CON TODOS LOS REQUISITOS ESTABLECIDOS EN EL ARTÍCULO 3° DEL REGLAMENTO DEL PLAN DE PENSIONES PARA LOS TRABAJADORES DEL IMP, A LA FECHA EFECTIVA DE RETIRO.</t>
  </si>
  <si>
    <t>APORTACIÓN INICIAL:   MONTO: $5,953,797.10   FECHA: 16/11/2000
OBSERVACIONES: EL BENEFICIARIO ORIGINAL ES EL TRABAJADOR QUE CUMPLE CON TODOS LOS REQUISITOS ESTABLECIDOS EN EL ARTÍCULO 3° DEL REGLAMENTO DEL PLAN DE PENSIONES PARA LOS TRABAJADORES DEL IMP, A LA FECHA EFECTIVA DE RETIRO.</t>
  </si>
  <si>
    <t>APORTACIÓN INICIAL:   MONTO: $3,182,838.78   FECHA: 21/12/2005
OBSERVACIONES: BENEFICIARIO EL TRABAJADOR QUE PARTICIPA EN EL FONDO DE AHORRO.</t>
  </si>
  <si>
    <t>APORTACIÓN INICIAL:   MONTO: $271,751,000.00   FECHA: 09/10/1989
OBSERVACIONES: LA APORTACIÓN INICIAL CORRESPONDE A LA CONSTITUCIÓN DEL FIDEICOMISO.</t>
  </si>
  <si>
    <t>APORTACIÓN INICIAL:   MONTO: $1,139,400,000.00   FECHA: 17/12/1997
OBSERVACIONES: LA APORTACIÓN INICIAL CORRESPONDE A LA CONSTITUCIÓN DEL FIDEICOMISO.</t>
  </si>
  <si>
    <t>APORTACIÓN INICIAL:   MONTO: $100,000.00   FECHA: 22/11/1996
OBSERVACIONES: N/A</t>
  </si>
  <si>
    <t>DESTINO: N/A
CUMPLIMIENTO DE LA MISIÓN:
SE ESTA CUMPLIENDO CON LA MISIÓN Y LOS FINES DEL FIDEICOMISO</t>
  </si>
  <si>
    <t>DESTINO: N/A
CUMPLIMIENTO DE LA MISIÓN:
SE ESTÁ CUMPLIENDO CON LA MISIÓN Y LOS FINES DEL FIDEICOMISO.</t>
  </si>
  <si>
    <t>DESTINO: SE HAN REALIZADO LOS SIGUIENTES PAGOS: - SERVICIO DE TELEFONIA CELULAR - COMISIONES BANCARIAS - HONORARIOS A AUDITORES EXTERNOS - PAGO DE UNIFORMES DE PERSONAL DE LA CSTAV
CUMPLIMIENTO DE LA MISIÓN:
- PAGO DE SERVICIOS DE COMUNICACIÓN - PAGO DE HONORARIOS AL FIDUCIARIO</t>
  </si>
  <si>
    <t>DESTINO: CUBRIR PENSIONES DEL PERSONAL DE FONATUR.
CUMPLIMIENTO DE LA MISIÓN:
CUBRIR CON OPORTUNIDAD LAS EROGACIONES A QUE TENGA DERECHO EL PERSONAL DE LA INSTITUCIÓN.</t>
  </si>
  <si>
    <t>DESTINO: EL PAGO DE LA PRIMA DE ANTIGÜEDAD DE LOS TRABAJADORES.
CUMPLIMIENTO DE LA MISIÓN:
GARANTIZAR EL PAGO DE PRIMAS DE ANTIGÜEDAD A LOS TRABAJADORES DEL HOTEL CAMINO REAL OAXACA (EXCONVENTO DE SANTA CATARINA).</t>
  </si>
  <si>
    <t>APORTACIÓN INICIAL:   MONTO: $600,000.00   FECHA: 28/11/1995
OBSERVACIONES: EL PERIODO QUE SE REPORTA AL MES DE MAYO DE 2015, TODA VEZ QUE ES HASTA ESTE MES EN EL QUE SE CUENTA CON ESTADOS DE CUENTA. EXISTE OTRA SUBCUENTA CON PATRIMONIO TOTAL DE $5,843.41 M.N. AL MISMO MES Y AÑO. PARA CONCORDAR CON LA TABLA SE ADAPTAN LAS CANTIDADES PARA OBTENER EL SALDO NETO DEL PERIODO A INFORMAR.</t>
  </si>
  <si>
    <t>DESTINO: SIN NOVIMIENTO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 (FIGURA INEXISTENTE).</t>
  </si>
  <si>
    <t>APORTACIÓN INICIAL:   MONTO: $100,000.00   FECHA: 14/11/2000
OBSERVACIONES: No existen observaciones</t>
  </si>
  <si>
    <t>APORTACIÓN INICIAL:   MONTO: $10,000.00   FECHA: 06/11/2000
OBSERVACIONES: SALDO AL 31 DE DICIEMBRE DEL 2013.</t>
  </si>
  <si>
    <t>DESTINO: FIDEICOMISO PARA EL PAGO DE PRIMAS DE ANTIGÜEDAD Y JUBILACIÓN DE LOS EMPLEADOS DEL CENTRO
CUMPLIMIENTO DE LA MISIÓN:
SE HAN APLICADO LOS INTERESES GENERADOS SOBRE INVERSIONES CORRESPONDIENTES DE ENERO A JUNIO 2015</t>
  </si>
  <si>
    <t>DESTINO: LOS RECURSOS SE APLICARÁN PARA PROYECTOS EN EL DESARROLLO DE NUEVAS TECNOLOGÍAS
CUMPLIMIENTO DE LA MISIÓN:
SE ESTÁN REPORTANDO LOS INTERESES GENERADOS Y LA APORTACION REALIZADA AL MES DE JUNIO 2015</t>
  </si>
  <si>
    <t>DESTINO: APOYAR LAS ACTIVIDADES DE INVESTIGACIÓN CIENTÍFICA Y TECNOLÓGICA INNOVACIÓN Y DESARROLLO TECNOLÓGICO, QUE PODRÁN INCLUIR LA FORMACIÓN DE RECURSOS HUMANOS DE ALTA ESPECIALIDAD, DIVULGACIÓN CIENTÍFICA Y TECNOLÓGICA.
CUMPLIMIENTO DE LA MISIÓN:
MUCHOS DE LOS PROYECTOS HAN ENCONTRADO ESPACIO PARA SU INSTRUMENTACIÓN, ASÍ COMO EL RECONOCIMIENTO NACIONAL E INTERNACIONAL DE SUS APORTACIONES, GRACIAS A LOS CUALES SE HA LOGRADO EL DESARROLLO DE VIVIENDA EMERGENTE EN OTROS PAÍSES Y A NIVEL NACIONAL SE CREARON NUEVOS MODELOS Y SISTEMAS CONSTRUCTIVOS EN EL CASO DE FORMACIÓN DE RECURSOS HUMANOS. LA INFORMACIÓN ADMINISTRATIVA NO FUE ACTUALIZADA POR EL SECRETARIO ADMINISTRATIVO.</t>
  </si>
  <si>
    <t>DESTINO: APOYOS PARA LA INVESTIGACION CIENTIFICA Y TECNOLOGICA DEL SECTOR SALUD.
CUMPLIMIENTO DE LA MISIÓN:
DURANTE EL PERIODO QUE SE INFORMA HAN APORTADO 90 MILLONES DE PESOS PARA LA CONVOCATORIA 2015.</t>
  </si>
  <si>
    <t>FONDO DE COOPERACION INTERNACIONAL EN CIENCIA Y TECNOLOGIA</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</si>
  <si>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 EL FIDEICOMISO.
CUMPLIMIENTO DE LA MISIÓN:
HASTA EL PERIODO QUE SE INFORMA, SE APORTARON $3,194,519,543.00 PESOS Y SE HAN REALIZADO ACTIVIDADES PARA APOYO A PROYECTOS Y DE ADMINISTRACIÓN DEL FONDO.</t>
  </si>
  <si>
    <t>APORTACIÓN INICIAL:   MONTO: $1.00   FECHA: 02/01/2015
OBSERVACIONES: NINGUNA</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</si>
  <si>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</si>
  <si>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 APOYO PARA LA INVESTIGACION CIENTIFICA Y TECNOLOGICA DEL ESTADO DE BAJA CALIFORNIA NORTE
CUMPLIMIENTO DE LA MISIÓN:
LA INFORMACIÓN NO FUE ACTUALIZADA POR SE SECRETARIO ADMINISTRATIVO.</t>
  </si>
  <si>
    <t>DESTINO: FINANCIAMIENTO A PROYECTOS DE INVESTIGACIÓN CIENTÍFICA Y TECNOLÓGICA DEL ESTADO DE SAN LUIS POTOSÍ.
CUMPLIMIENTO DE LA MISIÓN:
DURANTE EL PERIODO QUE SE INFORMA SE HAN PUBLICADO DOS CONVOCATORIAS POR UN MONTO DE 25 MDP PARA ATENDER DEMANDAS PRIORITARIAS DEL ESTADO, EN LAS CUALES SE AROBARON TRES PROYECTOS POR UN MONTO DE 17.3 MDP</t>
  </si>
  <si>
    <t>DESTINO: APOYOS PARA LA INVESTIGACION CIENTIFICA Y TECNOLOGICA DEL ESTADO DE BAJA CALIFORNIA SUR
CUMPLIMIENTO DE LA MISIÓN:
SE APROBARON 19,997,241.00 MILLONES DE PESOS PARA EL DESARROLLO DE PROYECTOS.</t>
  </si>
  <si>
    <t>DESTINO: APOYOS PARA LA INVESTIGACION CIENTIFICA Y TECNOLOGICA DEL ESTADO DE MORELOS.
CUMPLIMIENTO DE LA MISIÓN:
SE REALIZARON DIFERENTES ACTIVIDADES PARA CUMPLIR EL OBJETO DEL FONDO.</t>
  </si>
  <si>
    <t>DESTINO: APOYOS PARA PROYECTOS DE INVESTIGACION CIENTIFICA Y TECNOLOGICA EN EL ESTADO DE MICHOACÁN.
CUMPLIMIENTO DE LA MISIÓN:
AL MES DE MARZO DE 2015 SE HABÍAN APROBADO 69,000,000 DE PESOS Y SE HABÍAN CANCELADO 42,000,000 PESOS PARA EL DESARROLLO DE PROYECTOS.</t>
  </si>
  <si>
    <t>DESTINO: APOYOS PARA LA INVESTIGACIÓN CIENTIFICA Y TECNOLOGICA DEL ESTADO DE VERACRUZ.
CUMPLIMIENTO DE LA MISIÓN:
DURANTE EL PERIODO QUE SE REPORTA SE DIO SEGUIMIENTO TÉCNICO Y FINANCIERO A LOS PROYECTOS DE INVESTIGACION VIGENTES EN PROCESO DE CANCELACION Y DE CIERRE TÉCNICO Y FINANCIERO.</t>
  </si>
  <si>
    <t>DESTINO: APOYOS PARA LA INVESTIGACION CIENTIFICA Y TECNOLOGICA DEL ESTADO DE OAXACA.
CUMPLIMIENTO DE LA MISIÓN:
DURANTE EL PERIODO QUE SE INFORMA HAN MIISTRADO LA CANTIDAD DE DOS MILLONES SEISCIENTOS SETENTA Y DOS MIL SEISCIENTOS VEINTE PESOS COMO PARTE DEL SEGUIEMIENTO AL DESARROLLO DE PROYECTOS.</t>
  </si>
  <si>
    <t>APORTACIÓN INICIAL:   MONTO: $10,553,923.00   FECHA: 01/02/1983
OBSERVACIONES: EL SALDO FINAL DEL EJERCICIO 2014, FUE CORREGIDO PARA INFORMAR LOS MONTOS REALES.</t>
  </si>
  <si>
    <t>DESTINO: APOYOS PARA BENEFICIAR A LOS HIJOS DE LOS MIEMBROS DEL EMP QUE SUFRAN UNA INCAPACIDAD TOTAL O PERMANENTE O BIEN FALLEZCAN COMO CONSECUENCIA DE UN ACCIDENTE EN EL EJERCICIO DE SUS FUNCIONES.
CUMPLIMIENTO DE LA MISIÓN:
DURANTE 2015 SE APOYARON EN PROMEDIO A 33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</si>
  <si>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PAGO DE DIVERSOS PROYECTOS AUTORIZADOS POR EL COMITÉ TÉCNICO, EN SU OPORTUNIDAD
CUMPLIMIENTO DE LA MISIÓN:
REALIZAR LOS PAGOS DE LAS CONTRATACIONES DE SERVICIOS U OBRA PÚBLICA Y DE LA ADQUISICIÓN DE BIENES QUE REALICE LA SEGOB EN MATERIA DE SEGURIDAD PÚBLICA, INCLUYENDO LAS QUE REQUIERAN SUS ÓRGANOS ADMINISTRATIVOS DESCONCENTRADOS, A FIN DE CONTAR CON INSTALACIONES DIGNAS Y SEGURAS EN EL DESEMPEÑO DE LAS FUNCIONES ENCOMENDADAS Y PARA EL MEJOR CUMPLIMIENTO DE LOS OBJETIVOS EN MATERIA DE SEGURIDAD PÚBLICA</t>
  </si>
  <si>
    <t>DESTINO: EN TÉRMINOS DEL ARTICULO 1 Y 35 DE LA LEY DE COOPERACIÓN INTERNACIONAL PARA EL DESARROLLO (LCID) LOS RECURSOS DEL PATRIMONIO SON PARA ALCANZAR LOS OBJETIVOS PREVISTOS EN LA LCID A TRAVÉS DEL FINANCIAMIENTO DE PROGRAMAS, PROYECTOS Y ACCIONES DE COOPERACIÓN INTERNACIONAL QUE TENGAN COMO PROPÓSITO PROMOVER EL DESARROLLO HUMANO SUSTENTABLE, EL AUMENTO DE LOS NIVELES EDUCATIVO, TÉCNICO, CIENTÍFICO Y CULTURAL, DISMINUCIÓN DE ASIMETRIAS ENTRE PAÍSES DESARROLLADOS Y PAÍSES EN VÍAS DE DESARROLLO, ETC.
CUMPLIMIENTO DE LA MISIÓN:
EL COMITÉ TÉCNICO Y DE ADMINISTRACIÓN APROBO DESTINAR RECURSOS PARA FINANCIAR: EL PROGRAMA DE BECAS 2015 HASTA POR UN IMPORTE DE $62,805,576.00 M.N. (SESENTA Y DOS MILLONES OCHOCIENTOS CINCO MIL QUINIENTOS SETENTA Y SEIS PESOS 00/100), PROGRAMA DE OFERTA DE COOPERACIÓN DE MÉXICO EN EL MARCO DE LA ASOCIACIÓN DE ESTADOS DEL CARIBE $166,000 USD (CIENTO SESENTA Y SEIS MIL DÓLARES 00/USD) Y AYUDA HUMANITARIA PARA CHILE HASTA $100,000.00 (CIEN MIL DÓLARES 00/USD).</t>
  </si>
  <si>
    <t>DESTINO: NO SE REALIZARON EROGACIONES.
CUMPLIMIENTO DE LA MISIÓN:
LA UNIDAD DE BANCA DE DESARROLLO ESTÁ REVISANDO LAS OPCIONES QUE PERMITAN LLEVAR A CABO LA EXTINCIÓN DEL FIDEICOMISO.</t>
  </si>
  <si>
    <t>DESTINO: ATENDER EL PAGO DE HONORARIOS FIDUCIARIOS, HONORARIOS DE AUDITOR EXTERNO Y PAGO DE CONTINGENCIAS DE LAUDOS LABORALES Y SENTENCIAS CONDENATORIAS.
CUMPLIMIENTO DE LA MISIÓN:
SE CONTINUARÁ ADMINISTRANDO EL PATRIMONIO FIDEICOMITIDO Y ATENDIENDO LAS SOLICITUDES DE PAGO QUE INSTRUYA EL COMITÉ TÉCNICO PARA EL CUMPLIMIENTO DE LOS FINES PARA LOS QUE FUE CONSTITUIDO EL FDE. ASÍ COMO INCORPORAR LA ADMINISTRACIÓN DE BIENES, DERECHOS O PASIVOS CONTINGENTES QUE LE SEAN TRANSMITIDOS, TRATÁNDOSE DE ACTIVIDADES RESIDUALES PREVIA AUTORIZACIÓN DE COMITÉ TÉCNICO.</t>
  </si>
  <si>
    <t>APORTACIÓN INICIAL:   MONTO: $500,000.00   FECHA: 10/03/1994
OBSERVACIONES: LA DIFERENCIA QUE SE PRESENTA EN LA DISPONIBILIDAD REPORTADA EN EL SISTEMA DE CONTROL Y TRANSPARENCIA DE FIDEICOMISOS CON EL ESTADO DE CUENTA DE LA DISPONIBILIDAD, SE EXPLICA TODA VEZ QUE EN EL PRIMERO SE REPORTA INFORMACIÓN DEVENGADA, MIENTRAS QUE EN EL SEGUNDO CORRESPONDE A FLUJO DE EFECTIVO. EL COSTO DE INSCRIPCIÓN AL DIPLOMADO SE REEMBOLSARÁ EN EL CASO DE HABERLO APROBADO Y OBTENIDO EL DIPLOMA CORRESPONDIENTE.</t>
  </si>
  <si>
    <t>DESTINO: ENTREGA DE LAS APORTACIONES DEL FONDO DE AHORRO A LOS SERVIDORES PÚBLICOS DE LOS TRES PODERES DE LA UNIÓN, POR CONCEPTO DE LA LIQUIDACIÓN ANUAL NETA AL TÉRMINO DEL CICLO DEL FONDO DE AHORRO.
CUMPLIMIENTO DE LA MISIÓN:
SE ALCANZÓ LA META DEL FONDO DE AHORRO CAPITALIZABLE DE LOS TRABAJADORES AL SERVICIO DEL ESTADO (FONAC), YA QUE DE 310,881, SERVIDORES PÚBLICOS QUE INICIARON Y TERMINARON EL VIGÉSIMO SEXTO CICLO DEL FONAC, AL MISMO NÚMERO DE SERVIDORES PÚBLICOS LE FUE ENTREGADO EL PAGO DE SUS AHORROS, TODA VEZ QUE LAS 93 DEPENDENCIAS Y ENTIDADES AFILIADAS REALIZARON DURANTE EL ULTIMO DÍA DE JULIO Y EL MES DE AGOSTO DE 2015, EL TRÁMITE Y PAGO CORRESPONDIENTE A SU LIQUIDACIÓN</t>
  </si>
  <si>
    <t>APORTACIÓN INICIAL:   MONTO: $10,000.00   FECHA: 08/05/2015
OBSERVACIONES: DE CONFORMIDAD CON EL CONVENIO MODIFICATORIO ENTRE LA SECRETARÍA DE HACIENDA Y CRÉDITO PÚBLICO Y EL BANCO NACIONAL DEL EJERCITO, FUERZA AÉREA Y ARMADA, SNC, DE FECHA 29 DE SEPTIEMBRE DE 2015, LOS RECURSOS DEL FIDEICOMISO SERAN DESTINADOS A LOS PROGRAMAS Y PROYECTOS DE INVERSIÓN EN INFRAESTRUCTURA DEL GOBIERNO FEDERAL PREVISTOS EN EL PRESUPUESTO DE EGRESOS DE LA FEDERACIÓN PARA EL 2016.</t>
  </si>
  <si>
    <t>APORTACIÓN INICIAL:   MONTO: $1,010,000.00   FECHA: 22/11/2006
OBSERVACIONES: FIDEICOMISO FORMALIZADO EN 2006, EN PROCESO DE EXTINCION. EL MONTO DE -5,302,697.31 CORRESPONDE A UN REINTEGRO REALIZADO EN TERMINOS DE INSTRUCCION RECIBIDA DE NAFIN EL 28-AGO-15, QUE SEÑALA SE TRANSFIERAN LOS RECURSOS AL FONDO PARA LA TRANSICION ENERGETICA Y EL APROVECHAMIENTO SUSTENTABLE DE LA ENERGIA (FOTEASE). BANCOMEXT APORTÓ LA CANTIDAD DE $10,000.00 Y EL CENTRO MARIO MOLINA PARA ESTUDIOS ESTRATÉGICOS SOBRE ENERGÍA Y MEDIO AMBIENTE, A.C. (CMM) APORTÓ LA CANTIDAD DE $1,000,000.00; POR LO QUE LOS PORCENTAJES SON DEL 1% Y 99%, RESPECTIVAMENTE.</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</si>
  <si>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</si>
  <si>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</si>
  <si>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SEGUIMIENTO DEL PORTAFOLIO DE INVERSIONES DEL FONDO EMPRENDEDORES CONACYT-NAFINSA Y FILTRADO Y BUSQUEDA DE PROYECTOS Y FONDOS PARA EL FONDO DE FONDOS DE CAPITAL EMPRENDEDOR MEXICO VENTURES I Y EL FONDO DE COINVERSION DE CAPITAL SEMILLA STARTUP MEXICO Y FONDEO DEL PROGRAMA DE APOYO AL PATENTAMIENTO IMPI-FUMEC-NAFIN.
CUMPLIMIENTO DE LA MISIÓN:
INVERSION EN EL FONDO VENTURE PARTNERS Y DUE DILIGENCE DE 22 PROYECTOS Y 9 FONDOS PARA UNA INVERSION DEL FONDO DE COINVERSION DE CAPITAL SEMILLA Y FONDEO AL PROGRAMA DER APOYO AL PATENTAMIENTO IMPI-FUMEC-NAFIN.</t>
  </si>
  <si>
    <t>DESTINO: ADMINISTRAR LOS RECURSOS FIDEICOMITIDOS;CONTINUAR CON EL MANTENIMIENTO, DESARROLLO Y CONSOLIDACIÓN DE LA OPERACIÓN DEL PROGRAMA DE VENTA DE TÍTULOS EN DIRECTO AL PÚBLICO; INICIO DE OPERACIONES DE CETESDIRECTO CON TELECOM Y PAGO DE LOS DIVERSOS SERVICIOS QUE SERÁN CONTRATADOS POR EL FIDEICOMISO 80595 SVD, EN EL AÑO DE 2015.
CUMPLIMIENTO DE LA MISIÓN:
LOS RESULTADOS OPERATIVOS SE MUESTRAN AL FINAL DE LA JUSTIFICACIÓN DE LA CONTINUIDAD DEL FIDEICOMISO 80595 QUE SE ANEXA. SE CONTINUA CON LOS OBJETIVOS ESTABLECIDOS TALES COMO: A) FACILITAR LA CONTRATACIÓN Y OPERACIÓN DE LOS CLIENTES DE CETESDIRECTO B)ESTABLECER NUEVOS CANALES PARA ACERCAR EL PROGRAMA A MAS SECTORES DE LA POBLACIÓN; C) FOMENTAR LA EDUCACIÓN FINANCIERA Y LA CULTURA DEL AHORRO A TRAVÉS DE DIVERSOS PROYECTOS TANTO PARA ADULTOS COMO PARA MENORES DE EDAD.</t>
  </si>
  <si>
    <t>APORTACIÓN INICIAL:   MONTO: $90,710,095.49   FECHA: 28/06/2002
OBSERVACIONES: EL SALDO DEL CAMPO “EGRESOS ACUMULADOS EN EL PERIODO QUE SE REPORTA” NO COINCIDE CON EL ESTADO FINANCIERO POR LA CANTIDAD DE $5,590.83 EN RAZÓN DE CONSIDERAR LA SALIDA DE UN DEPÓSITO DE PENSIÓN DUPLICADO Y QUE POSTERIORMENTE FUE REINTEGRADO AL FONDO.</t>
  </si>
  <si>
    <t>APORTACIÓN INICIAL:   MONTO: $125,000,000.00   FECHA: 18/09/1978
OBSERVACIONES: NO SE APORTARON RECURSOS PÚBLICOS FEDERALES A ESTE FIDEICOMISO. EN PROCESO DE EXTINCIÓN. EL SALDO REFLEJADO EN EL RENGLON "PATRIMONIO NETO TOTAL AL PERIODO QUE SE REPORTA" DIFIERE EN $7,860.00 CONTRA EL SALDO DISPONIBLE MOSTRADO EN EL ESTADO DE BALANCE, DICHO IMPORTE CORRESPONDE A DEPÓSITOS PARA EL PAGO DE HONORARIOS POR INSTRUCCIÓN NOTARIAL, MISMOS QUE NO SON APORTACIÓN O PRODUCTO/BENEFICIO PARA EL FIDEICOMISO.</t>
  </si>
  <si>
    <t>APORTACIÓN INICIAL:   MONTO: $89,621,338.29   FECHA: 23/04/2013
OBSERVACIONES: SE PRESENTA LA INFORMACIÓN FINANCERA PRELIMINAR DEL FICA SURESTE 2 AL CIERRE DEL TERCER TRIMESTRE DE 2015.</t>
  </si>
  <si>
    <t>DESTINO: N/A
CUMPLIMIENTO DE LA MISIÓN:
EL MANDATO ESTÁ EN PROCESO DE TERMINACIÓN. BANOBRAS INFORMÓ QUE SE COMUNICÓ CON BANCO SANTANDER (DELEGACIÓN FID. OCCIDENTE) EN GUADALAJARA, QUIENES MANIFESTARON QUE EL FID. NO CUENTA CON PATRIMONIO PARA HACER FRENTE AL SALDO INSOLUTO DEL CRÉDITO,Y NO CUENTA CON EL ANTECEDENTE DOCUMENTAL DE ALGUNOS INMUEBLES DADOS EN GARANTÍA HIPOTECARIA, SE ESTIMA NECESARIO REALIZAR UNA CONCILIACIÓN DE INMUEBLES CON SANTANDER, CONOCER EL ESTADO DE SU ENAJENACIÓN Y LAS ALTERNATIVAS PARA LIQUIDAR EL CRÉDITO.</t>
  </si>
  <si>
    <t>DESTINO: SE MINISTRARON RECURSOS A DOS PROYECTOS EL FDPP2014-29 POR 273,479.0 MILES DE PESOS, Y EL FDPP2014-54 POR 35.0 MILES DE PESOS, ASIMISMO SE EFECTUÓ UN PAGO AL AUDITOR EXTERNO CORRESPONDIENTE A 2013, POR 21,251.20 MILES DE PESOS.
CUMPLIMIENTO DE LA MISIÓN:
SE ENCUENTRAN EN EJECUCIÓN 19 PROYECTOS, LOS CUALES AÚN NO REPORTAN METAS.</t>
  </si>
  <si>
    <t>DESTINO: SE HAN APOYADO LAS SIGUIENTES DISCIPLINAS: AGUAS ABIERTAS, ATLETISMO, BADMINTON, BALONCESTO, BOXEO, BOLICHE, CANOTAJE, CICLISMO, CLAVADOS, COMITE OLIMPICO MEXICANO, ECUESTRE, ESGRIMA, ESQUI ACUATICO, FRONTON, GIMNASIA ARTISTICA, GIMNASIA RITMICA, GIMNASIA DE TRAMPOLIN, GOLF, HOCKEY SOBRE HIELO, HOCKEY SOBRE PASTO, HANDBALL, JUDO, KARATE, LEVANTAMIENTO DE PESAS, LUCHAS, NADO SINCRONIZADO, NATACIÓN, PATINES SOBRE RUEDAS, PENTATLON MODERNO, POLO ACUATICO, RAQUETBOL, REMO, RUGBY, SQUASH, SOFTBOL,TAEKWONDO, TENIS, TENIS DE MESA, TIRO CON ARCO, TIRO DEPORTIVO, TRIATLON, VELA, VOLEIBOL Y DEPORTE ADAPTADO, EN LOS SIGUIENTES RUBROS: APOYOS ORDINARIOS MENSUALES, ENTRENADORES, EQUIPO MULTIDISCIPLINARIO STAF, COMPETENCIAS Y CONCENTRACIONES, COMPLEMENTOS E INSUMOS MEDICOS, VESTUARIO Y CALZADO DEPORTIVO E IMPLEMENTOS Y MATERIAL DEPORTIVO, ASÍ COMO COMISIONES BANCARIAS, HONORARIOS FIDUCIARIOS Y OTROS GASTOS DE ADMINISTRACIÓN, CON UN UNIVERSO A SEPTIEMBRE DE 229 ATLETAS CONVENCIONALES DE ALTO RENDIMIENTO, 2,019 ATLETAS DEL DEPORTE NACIONAL, SE APOYO A 178 ATLETAS MEDALLISTAS OLIMPICOS Y PARALIMPICOS, ASI COMO A 23 ATLETAS DEL DEPORTE ADAPTADO.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</si>
  <si>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-LOS RENDIMIENTOS FINANCIEROS POR $7,122,325.01 SE REFLEJAN EN EL ESTADO DE ACTIVIDADES EN EL RUBRO DE INGRESOS POR INTERESES. -EL MONTO DE HONORARIOS Y COMISIONES BANCARIAS POR $ 451,178.12 CORRESPONDEN A LOS HONORARIOS FIDUCIARIOS POR $ 337,500.00, COMISIONES BANCARIAS PAGADAS POR $ 51,446.65 E IVA DE GASTOS Y COMISIONES REFLEJADOS EN EL ESTADO DE ACTIVIDADES. -LOS ENTEROS A LA TESOFE POR $13,120,656.00 CORRESPONDEN A RETENCIONES POR IVA E ISR -LOS EGRESOS ACUMULADOS EN EL PERIODO POR $ 320,973,655.36 SON LOS GASTOS POR PROGRAMAS.</t>
  </si>
  <si>
    <t>APORTACIÓN INICIAL:   MONTO: $185,007,660.00   FECHA: 28/03/1990
OBSERVACIONES: EL IMPORTE DE LA APORTACIÓN INICIAL ESTA EN VIEJOS PESOS. EL SOPORTE DOCUMENTAL INCLUYE: ESTADO DE CUENTA. ES IMPORTANTE QUE EL FONDO DE CULTURA ECONÓMICA MANTENGA LA OPERACIÓN DE ESTE FIDEICOMISO CON EL FIN DE CUBRIR LAS OBLIGACIONES QUE TIENE LA ENTIDAD PARA CON SU PERSONAL EN CASO DE DESPIDO, DE ACUERDO A LO QUE ESTABLECE EL ARTÍCULO 50 DE LA LEY FEDERAL DEL TRABAJO. PARA ESTE EFECTO EN EL ANTEPROYECTO DEL PRESUPUESTO PARA EL SIGUIENTE EJERCICIO FISCAL, SE HAN SOLICITADO RECURSOS A LA SHCP COMO EN CADA EJERCICIO LO HEMOS VENIDO HACIENDO; EL IMPORTE SOLICITADO SE HA FUNDAMENTADO EN LA APORTACIÓN RECOMENDADA EN LOS REPORTES DE VALUACIÓN ACTUARIAL CORRESPONDIENTES.</t>
  </si>
  <si>
    <t>DESTINO: LOS RECURSOS FEDERALES OTORGADOS AL MANDATO FUERON UTILIZADOS EN SU TOTALIDAD EN ANTERIORES EJERCICIOS FISCALES.
CUMPLIMIENTO DE LA MISIÓN:
ANTENDIÓ A USUARIOS OFICIALMENTE INSCRITOS EN 164 SEDES DE ASESORÍA, DISTRIBUIDAS EN 24 ENTIDADES FEDERATIVAS PARTICIPANTES.</t>
  </si>
  <si>
    <t>APORTACIÓN INICIAL:   MONTO: $2,490,598.31   FECHA: 29/11/2000
OBSERVACIONES: LOS ULTIMOS ESTADOS FINANCIEROS QUE ENVIÓ LA UNIDAD RESPONSABLE Y CORRESPONDEN AL 2DO. TRIMESTRE DEL 2011. LOS ESTADOS FINANCIEROS REFLEJAN LA TOTALIDAD DE LOS RECURSOS DEL ANÁLOGO Y NO SE DISTINGUEN SEGÚN EL ILCE, YA NO HAY RECURSOS FEDERALES EN EL PATRIMONIO DEL MANDATO. LOS RECURSOS DE LA SEP.CON OFICIO DGME/236 DEL 4 DE ABRIL DE 2013,SE INICIA EL PROCESO DE SOLICITUD DE CANCELACIÓN.</t>
  </si>
  <si>
    <t>APORTACIÓN INICIAL:   MONTO: $125,000.00   FECHA: 17/11/2005
OBSERVACIONES: LAS CIFRAS CORRESPONDEN A LO QUE REFLEJA EL ESTADO DE CUENTA DEL FIDUCIARIO.</t>
  </si>
  <si>
    <t>APORTACIÓN INICIAL:   MONTO: $202,258,000.00   FECHA: 13/07/1990
OBSERVACIONES: FIDEICOMISO DE PRESTACIONES LABORALES EXPUESTO A LAS FLUCTUACIONES DE LOS MERCADOS FINANCIEROS. EL IMPORTE DE LA APORTACIÓN INICIAL POR $202,258,000.00 ESTA EXPRESADA EN VIEJOS PESOS DEL 13 DE JULIO DE 1990.</t>
  </si>
  <si>
    <t>DESTINO: HONORARIOS FIDUCIARIOS Y PROFESIONALES, RENTAS Y GASTOS DE OPERACIÓN PAGADOS CON RECURSOS ESTATALES.
CUMPLIMIENTO DE LA MISIÓN:
COADYUVAR A LA PLANEACIÓN DEL DESARROLLO A TRAVÉS DE LA ADMINISTRACIÓN DE LOS RECURSOS, QUE SE PROCURE (EL FIDEICOMISO)PARA FOMENTAR Y CANALIZAR APOYOS A ESTUDIOS Y PROYECTOS QUE HAYAN SIDO IDENTIFICADOS COMO DETONADORES DEL DESARROLLO REGIONAL.</t>
  </si>
  <si>
    <t>DESTINO: HONORARIOS FIDUCIARIOS Y PROFESIONALES, RENTAS Y GASTOS DE OPERACIÓN PAGADOS CON RECURSOS ESTATALES
CUMPLIMIENTO DE LA MISIÓN:
COADYUVAR A LA PLANEACIÓN DEL DESARROLLO A TRAVÉS DE LA ADMINISTRACIÓN DE LOS RECURSOS, QUE SE PROCURE (EL FIDEICOMISO) PARA FOMENTAR Y CANALIZAR APOYOS A ESTUDIOS Y PROYECTOS QUE HAYAN SIDO IDENTIFICADOS COMO DETONADORES DEL DESARROLLO REGIONAL.</t>
  </si>
  <si>
    <t>FONDO DE DESARROLLO REGIONAL SUSTENTABLE DE ESTADOS Y MUNICIPIOS MINEROS</t>
  </si>
  <si>
    <t>QUE EL MANDATARIO LLEVE A CABO LA ADMINITRACIÓN DE LOS INGRESOS QUE LE CORRESPONDAN A CADA ENTIDAD FEDERATIVA, MUNICIPIO O DEMARCACIÓN DEL DISTRITO FEDERAL, EN LO SUCESIVO LOS "RECURSOS", DETERMINADOS DE CONFORMIDAD CON LA LEY DE DERECHOS Y LOS LINEAMIENTOS, A FIN DE ENTREGARLOS EN TÉRMINOS DE LAS DISPOSICIONES APLICABLES A LAS ENTIDADES FEDERATIVAS, MUNICIPIOS Y DEMARCACIONES DEL DISTRITO FEDERAL A TRAVÉS DE LOS VEHÍCULOS FINANCIEROS EN LO SUCESIVO "VEHÍCULOS" CONSTITUIDOS PARA TAL EFECTO.</t>
  </si>
  <si>
    <t>FIDEICOMISO PARA APOYAR LOS PROGRAMAS, PROYECTOS Y ACCIONES AMBIENTALES DE LA MEGALÓPOLIS</t>
  </si>
  <si>
    <t>APORTACIÓN INICIAL:   MONTO: $1,000,000.00   FECHA: 26/11/1992
OBSERVACIONES: LOS RECURSOS DEL FIDEICOMISO SE FISCALIZAN A TRAVÉS DE LA SECRETARÍA DE LA FUNCIÓN PÚBLICA (SFP), LA ÚLTIMA REVISIÓN SE LLEVÓ A CABO A TRAVÉS DEL DESPACHO EXTERNO LEBRIJA ÁLVAREZ, DESIGNADO POR LA SFP, PARA EL EJERCICIO 2014.</t>
  </si>
  <si>
    <t>DESTINO: EN ESTE PERIODO NO SE REALIZARON EROGACIONES DIVERSAS AL PAGO DE HONORARIOS A LA FIDUCIARIA
CUMPLIMIENTO DE LA MISIÓN:
CON LOS PROYECTOS QUE TIENE ESTA INSTITUCION, SE DARA CUMPLIMIENTO A LA MISION Y FINES DEL MANDATO, CONSISTENTE EN QUE LA PGR CUENTE CON EL EQUIPAMIENTO Y LOS INSTRUMENTOS PARA MODERNIZAR SUS INSTALACIONES Y MEJORAR EL DESEMPEÑO DE LAS FUNCIONES CONSTITUCIONALES QUE TIENE ENCOMENDADAS. EL MANDATO ES UTILIZADO PARA ADMINISTRAR LOS RECURSOS ECONOMICOS DE FORMA TRANSPARENTE Y SIRVE DE BASE PARA LA RENDICION DE CUENTAS, PROPORCIONA LOS REPORTES QUE PERMITEN SU VIGILANCIA Y FISCALIZACION.</t>
  </si>
  <si>
    <t>APORTACIÓN INICIAL:   MONTO: $150,000.00   FECHA: 07/07/2000
OBSERVACIONES: A PARTIR DEL MES DE NOVIEMBRE DE 2013, NO SE PREPARA ESTADO DE RESULTADOS EN VIRTUD DE QUE NO SE BUSCA EVALUAR LA RENTABILIDAD O PRODUCTIVIDAD RESPECTO DE UN CAPITAL DE APORTACION, NI DE MEDIR LA CAPACIDAD DEL FIDEICOMISO PARA GENERAR UTILIDADES, LO ANTERIOR EN TERMINOS DEL CONTRATO SUSCRITO Y DE CONFORMIDAD CON LO QUE DISPONE LA NORMA DE INFORMACION FINANCIERA NIF B-3.</t>
  </si>
  <si>
    <t>APORTACIÓN INICIAL:   MONTO: $500,000.00   FECHA: 10/10/1990
OBSERVACIONES: N/A</t>
  </si>
  <si>
    <t>APORTACIÓN INICIAL:   MONTO: $17,000.00   FECHA: 28/11/1997
OBSERVACIONES: EL PATRIMONIO CORRESPONDE A LOS ACTIVOS FIJOS DEL FIDEICOMISO REGISTRADOS EN LOS ESTADOS FINANCIEROS ELABORADOS POR EL FIDUCIARIO. LA APORTACIÓN INICIAL FUE CALCULDA EN BASE AL TIPO DE CAMBIO DE $17.00 EMITIDO POR LA BOLSA MEXICANA DE VALORES DEL 13 DE OCTUBRE DE 2015.</t>
  </si>
  <si>
    <t>APORTACIÓN INICIAL:   MONTO: $36,292,238.00   FECHA: 08/01/2010
OBSERVACIONES: EL DEPÓSITO DE LA APORTACIÓN INICIAL SE PAGÓ COMO ADEFAS, CORRESPONDIENTE AL EJERCICIO FISCAL 2009 Y SE REALIZÓ EL DÍA 8 DE ENERO DE 2010.</t>
  </si>
  <si>
    <t>APORTACIÓN INICIAL:   MONTO: $0.01   FECHA: 25/06/1991
OBSERVACIONES: LA CANTIDAD REPORTADA EN INGRESOS CORRESPONDE AL ESTADO DE CUENTA DEL MES DE MAYO DE 2015, TODA VEZ QUE EL MÁS RECIENTE QUE SE HA RECIBIDO. DEBE CONSIDERARSE QUE NO SE HABÍA REGISTRADO MOVIMIENTOS DESDE EL 2012, DEBIDO A QUE DESDE ESA FECHA, HASTA EL PRESENTE PERIODO NO SE HABÍAN REMITIDO ESTADOS DE CUENTA POR PARTE DE LA FIDUCIARIA.</t>
  </si>
  <si>
    <t>APORTACIÓN INICIAL:   MONTO: $1,750,000.00   FECHA: 29/07/1994
OBSERVACIONES: EL PATRIMONIO REPORTADO ES A SEPTIEMBRE DE 2007. DERIVADO DEL ESCRITO DE LA FIDUCIARIA EN EL CUAL INFORMA QUE EL PATRIMONIO SE AGOTÓ, POR LO QUE A PARTIR DEL MES DE SEPTIEMBRE SE HA VENIDO GENERANDO CARTERA VENCIDA CORRESPONDIENTE A LOS HONORARIOS FIDUCIARIOS, SIN EMBARGO, TODA VEZ QUE NO SE HAN RECIBIDO ESTADOS DE CUENTA A PARTIR DE DICHO MES, NO ES POSIBLE DETERMINAR EL SALDO EN CONTRA DEL FIDEICOMISO.</t>
  </si>
  <si>
    <t>DESTINO: PAGO DE HONORARIOS AL BANCO POR $36,540.00 PAGO DE HONORARIOS CONTABLES POR $33,408.00; APOYO A PROYECTOS PROPIOS DEL CICY POR $71,231.02 Y $59,230.72 POR GASTOS DEL PROYECTO ADESUR.
CUMPLIMIENTO DE LA MISIÓN:
SE CONCRETARON LAS APORTACIONES DE LOS CENTROS QUE FORMAN PARTE DEL CONVENIO ADESUR, CUYO OBJETO ES: "IMPLEMENTAR PROYECTOS DE INVESTIGACION, DESARROLLO TECNOLOGICO O INNOVACION, ESQUEMAS, INSTRUMENTOS O PROGRAMAS DE MANERA CONJUNTA QUE CONTRIBUYAN AL DESARROLLO SUSTENTABLE DE LOS ESTADOS DE MICHOACAN, GUERRERO, OAXACA Y CHIAPAS". DE IGUAL FORMA SE LLEVARON A CABO LAS PRIMERAS REUNIONES ENFOCADAS A GUERRERO.</t>
  </si>
  <si>
    <t>DESTINO: PAGO DE GASTOS Y ACCIONES RELACIONADAS CON LA EXTINCIÓN DEL FIDEICOMISO.
CUMPLIMIENTO DE LA MISIÓN:
SE CONTINÚA CON LAS ACCIONES DE EXTINCIÓN.</t>
  </si>
  <si>
    <t>DESTINO: APOYOS A PROYECTOS QUE ATIENDAN LAS DEMANDAS ESPECIFICAS QUE DETERMINE EL SECTOR SOCIAL.
CUMPLIMIENTO DE LA MISIÓN:
INFORMACIÓN NO ACTUALIZADA POR EL SECRETARIO ADMINISTRATIVO</t>
  </si>
  <si>
    <t>DESTINO: APOYOS PARA LA INVESTIGACION CIENTIFICA Y TECNOLOGICA DEL ESTADO (O SECTOR, EN SU CASO) DE LA REPUBLICA MEXICANA ( PERSONAS FÍSICAS CON ACTIVIDAD EMPRESARIAL Y MICROS, PEQUEÑAS Y MEDIANAS EMPRESAS DE BASE TECNOLÓGICA)
CUMPLIMIENTO DE LA MISIÓN:
DURANTE EL PERIODO QUE SE INFORMA HAN APORTADO 127 MILLONES DE PESOS Y SE HAN APROBADO 202 MILLONES DE PESOS PARA EL DESARROLLO DE PROYECTOS.</t>
  </si>
  <si>
    <t>DESTINO: FINANCIAR PROYECTOS DE INVESTIGACIÓN CIENTÍFICA O TECNOLÓGICA, INNOVACIÓN Y DESARROLLOS TECNOLÓGICOS, FORMACIÓN DE RECURSOS HUMANOS ESPECIALIZADOS, BECAS, DIVULAGACIÓN CIENTÍFICA Y TECNOLÓGICA, FORTALECIMIENTO DE GRUPOS ACADÉMICOS Y DE INVESTIGACIÓN Y DESARROLLO TECNOLÓGICO, Y DE LA INFRESTRUCTURA DE INVESTIGACIÓN Y DESARROLLO QUE REQUIERA EL INMUJERES.
CUMPLIMIENTO DE LA MISIÓN:
ACTUALMENTE SE ENCUENTRAN EN EJECUCIÓN OCHO PROYECTOS APROBADOS Y FINANCIADOS POR EL FIDEICOMISO DEL FONDO SECTORIAL DE INVESTIGACIÓN Y DESARROLLO INMUJERES - CONACYT.</t>
  </si>
  <si>
    <t>DESTINO: SIN ACTUALIZACIÓN DE DATOS.
CUMPLIMIENTO DE LA MISIÓN:
SIN ACTUALIZACIÓN DE DATOS.</t>
  </si>
  <si>
    <t>DESTINO: APOYOS PARA LA INVESTIGACIÓN CIENTÍFICA Y TECNOLÓGICA (2 PROYECTOS CONVOCATORIA 2011 Y 8 PROYECTOS CONVOCATORIA 2012 TOTALMENTE MINISTRADOS Y 7 PROYECTOS CONVOCATORIA 2013, (77% MINISTRADO), HONORARIOS FIDUCIARIOS, PAGO DESPACHO CONTABLE Y GASTOS DE OPERACIÓN.
CUMPLIMIENTO DE LA MISIÓN:
CONVOCATORIA 2013-1, 7 PROYECTOS FORMALIZADOS. EL 10 DE NOVIEMBRE DE 2014 SE EMITIÓ LA CONVOCATORIA 2014. SE PUBLICARÁN RESULTADOS EN OCTUBRE DE 2015.</t>
  </si>
  <si>
    <t>DESTINO: PAGO A PROYECTOS DE INVESTIGACION Y GASTOS DE OPERACION
CUMPLIMIENTO DE LA MISIÓN:
INFORMACIÓN NO ACTUALIZADA POR EL SECRETARIO ADMINISTRATIVO</t>
  </si>
  <si>
    <t>APORTACIÓN INICIAL:   MONTO: $2,300,000.00   FECHA: 27/12/2006
OBSERVACIONES: NINGUNA</t>
  </si>
  <si>
    <t>DESTINO: GASTO CORRIENTE Y DE INVERSION DE LOS PROYECTOS APOYADOS POR EL FIDEICOMISO Y PAGOS AL FIDUCIARIO POR CONCEPTO DE; HONORARIOS Y COMISIONES.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</si>
  <si>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$18,050.00   FECHA: 07/11/2000
OBSERVACIONES: EL SALDO DE "APORTACIONES DE RECURSOS FISCALES", "APORTACIONES DE RECURSOS PROPIOS (PÚBLICOS FEDERALES)", " OTRAS APORTACIONES",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2013 CORRESPONDE A LA DISPONIBILIDAD PATRIMONIAL FINAL DE ESE EJERCICIO.</t>
  </si>
  <si>
    <t>FONDO MIXTO CONACYT-GOBIERNO DEL ESTADO AGUASCALIENTES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</si>
  <si>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AGUASCALIENTES.</t>
  </si>
  <si>
    <t>FONDO MIXTO CONACYT-GOBIERNO DEL ESTADO DE COAHUILA DE ZARAGOZA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</si>
  <si>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INOVACIÓN DEL ESTADO DE COAHUILA DE ZARAGOZA.</t>
  </si>
  <si>
    <t>FONDO MIXTO CONACYT-GOBIERNO DEL ESTADO DE CHIAPAS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</si>
  <si>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CHIAPAS.</t>
  </si>
  <si>
    <t>FONDO MIXTO CONACYT-GOBIERNO DEL ESTADO DE DURANGO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</si>
  <si>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DURANGO.</t>
  </si>
  <si>
    <t>DESTINO: APOYO PARA LA INVESTIGACION CIENTIFICA Y TECNOLOGICA DEL ESTADO DE GUANAJUATO.
CUMPLIMIENTO DE LA MISIÓN:
SE FOMENTO EL DESARROLLO CIENTIFICO Y TECNOLOGICO DEL ESTADO DE GUANAJUATO AL APOYAR PROYECTOS DE INVESTIGACION, INNOVACION Y DESARROLLO TECNOLOGICO MEDIANTE LA ASIGNACION DE RECURSOS PARA ATENDER LAS DEMANDAS TECNOLOGICAS MEDIANTE EL APROVECHAMIENTO DE RECURSOS NATURALES DEL ESTADO Y ATENDER PROBLEMAS DE LA REGION.</t>
  </si>
  <si>
    <t>FONDO MIXTO CONACYT-GOBIERNO DEL ESTADO DE GUERRERO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</si>
  <si>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GUERRERO.</t>
  </si>
  <si>
    <t>DESTINO: APOYOS PARA LA INVESTIGACION CIENTIFICA Y TECNOLOGICA DEL ESTADO DE GUERRERO
CUMPLIMIENTO DE LA MISIÓN:
SE APROBÓ Y FORMALIZÓ LA CONVOCATORIA 2014-01 ¨FORTALECIMIENTO DE LOS POSGRADOS¨, DE LA CUAL SE HA REALIZADO LA PRIMERA MINISTRACIÓN A LOS 18 PROYECTOS APROBADOS.</t>
  </si>
  <si>
    <t>FONDO MIXTO CONACYT-GOBIERNO DEL ESTADO DE HIDALGO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</si>
  <si>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HIDALGO.</t>
  </si>
  <si>
    <t>DESTINO: APOYOS PARA LA INVESTIGACIÓN CIENTÍFICA Y TENOLÓGICA DEL ESTADO DE NUEVO LEÓN
CUMPLIMIENTO DE LA MISIÓN:
NO SE ACTUALIZÓ LA INFORMACIÓN, POR PARTE DEL SECRETARIO ADMINISTRATIVO.</t>
  </si>
  <si>
    <t>DESTINO: APOYOS PARA LA INVESTIGACION CIENTIFICA Y TECNOLOGICA DEL ESTADO DE PUEBLA Y GASTO OPERATIVO.
CUMPLIMIENTO DE LA MISIÓN:
DURANTE EL PERIODO QUE SE INFORMA SE ENCUENTRAN EN SEGUIMIENTO CUATRO PROYECTOS DE INVESTIGACIÓN.</t>
  </si>
  <si>
    <t>FONDO MIXTO CONACYT-GOBIERNO DEL ESTADO DE QUINTANA ROO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</si>
  <si>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QUINTANA ROO.</t>
  </si>
  <si>
    <t>DESTINO: PARA EL FOMENTO A LA INVESTIGACION CIENTIFICA Y TECNOLOGICA DEL ESTADO (UNIVERSIDADES, CENTROS DE INVESTIGACION Y EMPRESAS CON RENIECYT) DE QUINTANA ROO
CUMPLIMIENTO DE LA MISIÓN:
DURANTE 2015, SE CONTINUARON LAS TAREAS DE APOYO Y SEGUIMIENTO A LOS PROYECTOS VIGENTES Y EMISION DE CONVOCATORIA.</t>
  </si>
  <si>
    <t>FONDO MIXTO CONACYT-GOBIERNO DEL ESTADO DE SONORA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</si>
  <si>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t>
  </si>
  <si>
    <t>DESTINO: APOYOS PARA LA INVESTIGACION CIENTIFICA Y TECNOLOGICA Y DE INNOVACIÓN QUE RESPONDAN A LAS PRIORIDADES ESTABLECIDAS POR DEL ESTADO DE SONORA.
CUMPLIMIENTO DE LA MISIÓN:
DURANTE EL PERIODO QUE SE INFORMA NO SE HAN APORTADO RECURSOS AL PATRIMONIO, SOLO SE HAN APROBADO $3'999,200.00 DE PESOS PARA EL DESARROLLO DE PROYECTOS.</t>
  </si>
  <si>
    <t>FONDO MIXTO CONACYT-GOBIERNO DEL ESTADO DE TAMAULIPAS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</si>
  <si>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TAMAULIPAS.</t>
  </si>
  <si>
    <t>DESTINO: LA ADMINISTRACIÓN DE LOS RECURSOS QUE CONSTITUYEN EL PATRIMONIO FIDEICOMITIDO A EFECTO QUE SE DESTINEN A FOMENTAR Y CANALIZAR APOYOS A LAS INVESTIGACIONES CIENTÍFICAS Y DESARROLLOS TECNOLÓGICOS DE INTERÉS PARA EL ESTADO LIBRE Y SOBERANO DE TLAXCALA.
CUMPLIMIENTO DE LA MISIÓN:
NO SE REPORTÓ INFORMACIÓN A ESTE RESPECTO.</t>
  </si>
  <si>
    <t>DESTINO: APOYOS PARA LA INVESTIGACIÓN CIENTÍFICA Y TECNOLÓGICA DEL ESTADO DE NAYARIT
CUMPLIMIENTO DE LA MISIÓN:
INFORMACIÓN NO ACTUALIZADA POR EL SECRETARIO ADMINISTRATIVO.</t>
  </si>
  <si>
    <t>FONDO MIXTO CONACYT-GOBIERNO DEL ESTADO DE TABASCO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</si>
  <si>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TABASCO.</t>
  </si>
  <si>
    <t>FONDO MIXTO CONACYT-GOBIERNO DEL ESTADO DE YUCATÁN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</si>
  <si>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YUCATÁN.</t>
  </si>
  <si>
    <t>FONDO MIXTO CONACYT-GOBIERNO DEL ESTADO DE MICHOACÁN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</si>
  <si>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MICHOACÁN.</t>
  </si>
  <si>
    <t>FONDO MIXTO CONACYT-GOBIERNO DEL ESTADO DE CAMPECHE</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</si>
  <si>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CAMPECHE.</t>
  </si>
  <si>
    <t>DESTINO: FOMENTO A LA INVESTIGACIÓN CIENTÍFICA Y TECNOLÓGICA DEL ESTADO DE CAMPECHE. UNIVERSIDAD, Y CENTROS DE INVESTIGACIÓN Y EMPRESAS CON RENIECYT.
CUMPLIMIENTO DE LA MISIÓN:
EN EL EJERCICIO DE 2015, SE TIENEN RECURSOS ASIGNADOS POR FORMALIZAR PARA 2 CONVOCATORIAS POR UN MONTO DE $28 MILLLONES DE PESOS Y $10 MILLONES DE PESOS.</t>
  </si>
  <si>
    <t>FONDO MIXTO CONACYT-GOBIERNO DEL ESTADO DE COLIMA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</si>
  <si>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COLIMA.</t>
  </si>
  <si>
    <t>DESTINO: APOYOS PARA LA INVESTIGACION CIENTIFICA Y TECNOLOGICA DEL ESTADO DE COLIMA.
CUMPLIMIENTO DE LA MISIÓN:
DURANTE EL PERIODO QUE SE INFORMA SE HAN DECLARADO DOS ACUERDOS Y AUTORIZADOS EN FECHA 20 DE AGOSTO DE 2014.</t>
  </si>
  <si>
    <t>FONDO MIXTO CONACYT-GOBIERNO MUNICIPAL DE CIUDAD JUÁREZ CHIHUAHUA</t>
  </si>
  <si>
    <t>APOYAR LA REALIZACIÓN DE PROYECTOS CIENTÍFICOS, TECNOLÓGICOS Y DE INNOVACIÓN QUE RESPONDAN A PRIORIDADES ESTABLECIDAS POR EL MUNICIPIO,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MUNICIPIO DE JUÁREZ, CHIHUAHUA.</t>
  </si>
  <si>
    <t>DESTINO: APOYOS PARA LA INVESTIGACION CIENTIFICA Y TECNOLOGICA DEL ESTADO DE SINALOA
CUMPLIMIENTO DE LA MISIÓN:
AL SEGUNDO TRIMESTRE DEL PRESENTE EJERCICIO, SE HABÍA REALIZADO LA MINISTRACION A PROYECTOS POR UN MONTO DE $17,107,500.00, ASÍ COMO DIVERSOS GASTOS OPERATIVOS Y DE GESTIÓN DEL FONDO MIXTO.</t>
  </si>
  <si>
    <t>DESTINO: APOYOS PARA INVESTIGACION CIENTIFICA Y TECNOLOGICA DEL MUNICIPIO DE PUEBLA.
CUMPLIMIENTO DE LA MISIÓN:
INFORMACIÓN NO ACTUALIZADA.</t>
  </si>
  <si>
    <t>DIRECCIÓN GENERAL DE GESTIÓN INTEGRAL DE MATERIALES Y ACTIVIDADES RIESGOSAS</t>
  </si>
  <si>
    <t>700006G1H358</t>
  </si>
  <si>
    <t>MANDATO PARA REMEDIACIÓN AMBIENTAL</t>
  </si>
  <si>
    <t>“MANDATO PARA REMEDIACIÓN AMBIENTAL”, CUYO OBJETO SERÁ QUE EL MANDATARIO: I) ADMINISTRE LOS RECURSOS SEÑALADOS EN LA CLÁUSULA SEGUNDA; II) EFECTÚE PAGO CONTRATOS DE OBRA PÚB. Y SERV. RELACIONADOS CON LAS MISMAS, ADQ., ARREND. Y SERV. QUE LA MANDANTE FORMALICE PARA EJECUCIÓN DE TRABAJOS QUE SE REQUIERAN PARA EL SANEAMIENTO, PROTEC., REMEDIACIÓN Y CONSERV. DE INMUEB. DE JURISDICCIÓN FED. O BIEN, AQUELLOS PERTENECIENTES A ENTIDADES PARAESTATALES DE LA APF EN PROCESO DE LIQ. O QUE HUBIERAN PERTENECIDO A ENTIDADES PARAESTATALES EXTINTAS O DESINCORPORADAS O EN AQUELLOS EN LOS QUE POR RAZONES DE URGENCIA O IMPORTANCIA, EXIJAN LA RECUPERACIÓN INMEDIATA DE DAÑOS QUE OCASIONEN TERCEROS AL AMBIENTE Y PARA LLEVAR A CABO CIERRE DE TIRADEROS A CIELO ABIERTO CONTAMINADOS POR RESIDUOS PELIGROSOS, Y III) EFECTUAR PAGO CONTRATOS OBRA PÚB. Y SERV. RELACIONADOS CON LAS MISMAS, ADQ., ARREND. Y SERV. QUE LA MANDANTE FORMALICE PARA CONCLUSIÓN DE LOS TRABAJOS DE REMEDIACIÓN.</t>
  </si>
  <si>
    <t>DESTINO: NO SE REPORTAN EGRESOS EN EL PERIODO.
CUMPLIMIENTO DE LA MISIÓN:
SE CUENTA CON UN MANDATO MODIFICADO QUEDANDO LA SEMARNAT COMO MANDANTE, EN ESPECÍFICO LA DGGIMAR COMO UNIDAD RESPONSABLE. SE FINALIZÓ LA PROPUESTA DEL PLAN DE REMEDIACIÓN POR PARTE DE LA DGGIMAR.</t>
  </si>
  <si>
    <t>APORTACIÓN INICIAL:   MONTO: $15,353,864.00   FECHA: 28/11/1994
OBSERVACIONES: EL TERCER CONVENIO MODIFICATORIO AL CONTRATO DE MANDATO PARA EL SANEAMIENTO DE LA EX UNIDAD INDUSTRIAL SALAMANCA, FUE FORMALIZADO EL 28 DE NOVIEMBRE DE 2014 Y SE ACTUALIZO SU CLAVE DE REGISTRO. SE CAMBIO LA DENOMINACIÓN DEL ACTO JURÍDICO POR LA DE: "MANDATO PARA REMEDIACIÓN AMBIENTAL".</t>
  </si>
  <si>
    <t>200916B0001512</t>
  </si>
  <si>
    <t>MANDATO DEL TEO</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</si>
  <si>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</si>
  <si>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DESTINO: GASTOS POR ELABORACIÓN DEL PROYECTO EJECUTIVO Y LA CONSTRUCCIÓN DEL TÚNEL EMISOR ORIENTE,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</si>
  <si>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APORTACIÓN INICIAL:   MONTO: $100,000,000.00   FECHA: 03/08/2009
OBSERVACIONES: EL SALDO AL CIERRE DEL EJERCICIO FISCAL ANTERIOR ES DE $1,673,669,778.55 REPRESENTA EL PATRIMONIO TOTAL DEL EJERCICIO. LOS INGRESOS AL MANDATO, SON PROVENIENTES DEL FIDEICOMISO 1928 Y DEL PRESUPUESTO DE EGRESOS DE LA FEDERACIÓN; EN DICHOS ESTADOS FINANCIEROS LOS PAGOS DE ENTEROS A LA TESOFE POR CUMPLIMIENTO DE DISPOSICIONES DE AUDITORIA SON APLICADOS AL PATRIMONIO DIRECTAMENTE.</t>
  </si>
  <si>
    <t>REPORTADO
ENERO - DICIEMBRE  2015</t>
  </si>
  <si>
    <t>CON REGISTRO VIGENTE AL 31 DE DICIEMBRE DE 2015</t>
  </si>
  <si>
    <t>DESTINO: $182,342.48 HONORARISO PROFESIONALES,$3,327,793.77, GOBIERNO DEL ESTADO DE ESTADO DE COLIMA ATLAS DE PELIGROS Y RIESGOS PARA EL ESTADO DE COLIMA, $2,817,970.00, UNIVERSIDAD NACIONAL AUTONOMA DE MEXICO PROYECTO DE ESTRATEGIA INTEGRAL PARA EL MEJORAMIENTO DE LA CULTURA DE PREVENCION Y AUTOPROTECCION ANTE SISMOS, $26,095,886.17 PROYECTO DE ACCIONES PREVENITVAS DENOMINADO ATLAS DE RIESGO DEL ESTADO DE QUINTANA ROO, $396,698.98, UNAM DESARROLLO DE HERRAMIENTAS PARA SIMULACION DE PROCESOS VOLCANICOS ACUERDO E.III.02, $223,260.06 UNAM DESARROLLO DE RED DE MONITOREO REMOTO DE GASES DEL VOLCAN POPOCATEPETL ACUERDO E.III.03, $2,759,616.95 UNAM ESTUDIOS GEOLÓGICOS Y ACTUALIZACION DEL MAPA DE PELIGROS DEL VOLCÁN POPOCATEPETL, ACUERDO E.III.04, $ 13,254,033.61 CONAGUA CUENCA BAJA DEL RIO PANUCO AC. E.II.03 Y O.III.09, $21,415,310.01 SECRETARÍA DE MARINA-PROYECTO PREVENTIVO ESTRATEGICO DENOMINADO REFORZAMIENTO DE LAS REDES DE MONITOREO DEL NIVEL DEL MAR Y DE LOS SISTEMAS DE COMUNICACIÓN PARA LA CONSOLIDACIÓN DEL SISTEMA NACIONAL DE ALERTA DE TSUNAMIS ACUERDO E.I.01Y O.I.11, $29,481.09 IMPUESTOS ENTERADOS S/HONS. PROFS.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</si>
  <si>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CUARTO TRIMESTRE DEL 2015 EL IMPORTE POR CONCEPTO DE HONORARIOS Y COMISIONES ASCENDIÓ A LA CANTIDAD DE $6,957,389.54(SEIS MILLONES NOVECIENTOS CINCUENTA Y SIETE MIL TRESCIENTOS OCHENTA Y NUEVE PESOS 54/100 M.N),CANTIDAD QUE SE CONFORMA POR $5,004,210.54(CINCO MILLONES CUATRO MIL DOSCIENTOS DIEZ PESOS 54/100 M.N), POR HONORARIOS FIDUCIARIOS, $1,953,109.40(UN MILLÓN NOVECIENTOS CINCUENTA Y TRES MIL CIENTO NUEVE 40/100 M.N.) POR HONORARIOS POR DISPERSIÓN Y $69.60(SESENTA Y NUEVE PESOS 60/100 M.N.)POR COMISIONES. ASIMISMO, EL MONTO DE APOYOS ENTREGADOS AL CUARTO TRIMESTRE, ASCIENDE A LA CANTIDAD DE $77,374,000.00(SETENTA Y SIETE MILLONES TRESCIENTOS SETENTA Y CUATRO MIL PESOS 00/100 M.N.). NO OMITO, RESALTAR QUE LA INFORMACIÓN CONTENIDA EN LOS ESTADOS DE POSICIÓN FINANCIERA, EN EL ARCHIVO DEL PATRIMONIO DEL FIDEICOMISO Y LO QUE AQUÍ SE REPORTA, ES PROPORCIONADA POR LA INSTITUCIÓN FIDUCIARIA, LA CUAL, ES LA ÚNICA RESPONSABLE DEL CONTENIDO DE LA MISMA.
CUMPLIMIENTO DE LA MISIÓN:
AL CUARTO TRIMESTRE DEL EJERCICIO FISCAL 2015, SE ESTÁ REALIZANDO EL PAGO A LOS 7033 BENEFICIARIOS PUBLICADOS EN EL DIARIO OFICIAL DE LA FEDERACIÓN EL DÍA 7 DE DICIEMBRE DE 2015.</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</si>
  <si>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</si>
  <si>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DESTINO: MECANISMO DE PAGO, QUE PERMITE LA CONTRATACIÓN, ADQUISICIÓN, ARRENDAMIENTO DE BIENES Y PRESTACIÓN DE SERVICIOS, A FIN DE IMPLEMENTAR LAS MEDIDAS DE PROTECCIÓN ESTABLECIDAS EN LA LEY PARA LA PROTECCIÓN DE PERSONAS DEFENSORAS DE DERECHOS HUMANOS Y PERIODISTAS.
CUMPLIMIENTO DE LA MISIÓN:
CON LA CONTRATACIÓN DEL SERVICIO DE PROTECCIÓN Y SEGURIDAD TÉCNICA PARA LA IMPLEMENTACIÓN DE LAS MEDIDAS PREVENTIVAS, MEDIDAS DE PROTECCIÓN Y MEDIDAS URGENTES DE PROTECCIÓN POR PARTE DEL MECANISMO DE PROTECCIÓN PARA PERSONAS DEFENSORAS DE DERECHOS HUMANOS Y PERIODISTAS,QUE SE ENCUENTRAN EN SITUACIÓN DE RIESGO, SE HA LOGRADO BENEFICIAR A MAS DE 480 PERSONAS RESGUARDANDO SU SEGURIDAD.</t>
  </si>
  <si>
    <t>DESTINO: EN EL PRESENTE TRIMESTRE NO SE PRESENTO NINGUNA DEMANDA EN EL EXTRANJERO CONTRA EL ESTADO MEXICANO, POR LO QUE LOS RECURSOS EN SU TOTALIDAD SIGUEN FORMANDO PARTE DEL PATRIMONIO DEL FIDEICOMISO. SIN EMBARGO DURANTE EL CUARTO TRIMESTRE DE 2015 SE PRESENTARON GASTOS DE APOYO POR CONCEPTO DE AUDITORIAS EXTERNAS Y CONTRIBUCIONES DIVERSAS LAS CUALES SUMAN UN TOTAL DE $74,341.01 M.N.
CUMPLIMIENTO DE LA MISIÓN:
EN EL PRESENTE TRIMESTRE NO SE PRESENTO NINGUNA DEMANDA EN EL EXTRANJERO CONTRA EL ESTADO MEXICANO, POR LO QUE LOS RECURSOS EN SU TOTALIDAD SIGUEN FORMANDO PARTE DEL PATRIMONIO DEL FIDEICOMISO.</t>
  </si>
  <si>
    <t>APORTACIÓN INICIAL:   MONTO: $200,010,000.00   FECHA: 28/06/2012
OBSERVACIONES: SE REPORTA LA INFORMACIÓN DEL CUARTO TRIMESTRE DE 2015</t>
  </si>
  <si>
    <t>DESTINO: SE UTILIZAN PARA LA EJECUCIÓN DE 31 PROYECTOS DE LAS 16 DIFERENTES SUBCUENTAS QUE PARTICIPAN EN EL FIDEICOMISO, Y PARA SUFRAGAR LOS COSTOS DE PROGRAMAS,PROYECTOS Y ACTIVIDADES DE COOPERACION TECNICA Y CIENTIFICA ENTRE LOS ESTADOS UNIDOS MEXICANOS Y EL REINO DE ESPAÑA ASI COMO LOS GASTOS DE OPERACIÓN, PAGO DE IMPUESTOS, PAGO DE AUDITORIA Y RESULTADOS CAMBIARIOS DERIVADOS DE DICHOS PROYECTOS.
CUMPLIMIENTO DE LA MISIÓN:
LOS RECURSOS DEL FIDEICOMISO SE APLICAN A LAS ACCIONES CONJUNTAS DE LOS GOBIERNOS DE MEXICO Y DEL REINO DE ESPAÑA Y QUE SON DIRIGIDAS A LA COOPERACION BILATERAL,TRIANGULAR Y LAS ACTIVIDADES QUE ESTÁN EN PROCESO FORMAN PARTE DEL LOS PLANES OPERATIVOS ANUALES DE LAS SUBCUENTAS.</t>
  </si>
  <si>
    <t>APORTACIÓN INICIAL:   MONTO: $1,463,524.22   FECHA: 05/09/1996
OBSERVACIONES: SE REPORTA LA INFORMACIÓN AL CUARTO TRIMESTRE AL 2015 (OCT-DIC)Y SE ADJUNTA EL ACUERDO DE LA SESION EXTRAORDINARIA DEL COMITE TECNICO DEL 30 DE OCTUBRE 2015 DEBIDAMENTE FIRMADO</t>
  </si>
  <si>
    <t>APORTACIÓN INICIAL:   MONTO: $4,000,000.00   FECHA: 23/11/2012
OBSERVACIONES: AL 31 DE DICIEMBRE DE 2015 NO SE TIENE PASIVOS.</t>
  </si>
  <si>
    <t>DESTINO: SE INCLUYE LA RECUPERACIÓN DE 1'000,000.00 EUA DURANTE EL MES DE DICIEMBRE, EQUIVALENTE A $17'248,700.00MN ENVIADO ESE MISMO MES AL FONDO ESPECIFICO/MEXICO, MEXICAN FUND FOR OAS.
CUMPLIMIENTO DE LA MISIÓN:
DE CONFORMIDAD CON EL FIN PARA EL QUE FUE CREADO, DURANTE EL PRESENTE EJERCICIO SE CONTINUARÁ CON LA CREACIÓN Y OPERACIÓN DE LOS FONDOS DE CONTINGENCIA DESTINADOS A LAS EMBAJADAS Y CONSULADOS DE MEXICO EN EL EXTERIOR, TENER LA SOLVENCIA FINANCIERA QUE REQUIEREN PARA LLEVAR A CABO CON EFICACIA Y EFICIENCIA LAS ACCIONES DE POLITICA EXTERIOR.</t>
  </si>
  <si>
    <t>APORTACIÓN INICIAL:   MONTO: $45,270,637.70   FECHA: 22/09/2006
OBSERVACIONES: EL MANDATO ESTA CONSTITUIDO EN DÓLARES AMERICANOS, PARA LA PRESENTACIÓN EN MONEDA NACIONAL DE ESTE INFORME TRIMESTRAL, SE CONSIDERA EL TIPO DE CAMBIO DE $17.2487 PESOS M.N. POR DÓLAR EUA, REPORTADO POR LA INSTITUCIÓN FINANCIERA AL 31 DE DICIEMBRE DE 2015; Y AL APLICAR ESTE TIPO DE CAMBIO AL MONTO DE RECURSOS DISPONIBLES EN DÓLARES AL CIERRE DEL AÑO ANTERIOR, SE GENERA UNA DIFERENCIA POSITIVA ACUMULADA DE $1’726,337.43 MN.</t>
  </si>
  <si>
    <t>DESTINO: POR LO QUE RESPECTA AL DESTINO DEL PATRIMONIO, AL 31/12/2015, SE HAN EROGADO RECURSOS PARA COMPRA DE BONOS CUPÓN CERO POR CONCEPTO DE APOYOS FINANCIEROS A ENTIDADES FEDERATIVAS POR $4,201’201,602.14. DICHO IMPORTE FORMA PARTE DE LAS INVERSIONES DEL FIDEICOMISO A LA FECHA DE ESTE REPORTE.EL 26/08/2015 LA SHCP EN SU CARÁCTER DE FIDEICOMITENTE DEL FIDECOMISO 2186.- FONREC, REALIZÓ UNA APORTACIÓN AL PATRIMONIO DEL FIDEICOMISO POR EL IMPORTE DE $300’000,000.00 PARA LA CREACIÓN DE LA SUBCUENTA PARA EL ESTADO DE BAJA CALIFORNIA SUR, (VER OBSERVACIONES).
CUMPLIMIENTO DE LA MISIÓN:
AL CIERRE DE 2015, SE TIENE REGISTRADO RESERVAS PARA EL OTORGAMIENTO DE APOYOS FINANCIEROS POR $57’935,007.33, POR LO QUE AL 31 DE DICIEMBRE DE 2015 LA DISPONIBILIDAD QUE SE TIENE EN EL PATRIMONIO PARA NUEVOS APOYOS FINANCIEROS ES DE $552’431,908.54, CONSIDERANDO EL IMPORTE RESERVADO PARA EL PAGO DE HONORARIOS FIDUCIARIOS DURANTE LA VIGENCIA RESTANTE DEL FIDEICOMISO POR $13’547,331.21, ASÍ COMO LA APORTACIÓN DE LA SUBCUENTA DEL ESTADO DE BAJA CALIFORNIA SUR.</t>
  </si>
  <si>
    <t>APORTACIÓN INICIAL:   MONTO: $4,500,000,000.00   FECHA: 30/03/2011
OBSERVACIONES: CABE HACER MENCIÓN QUE CON FECHA 25 DE JUNIO DE 2015, EL ESTADO DE HIDALGO LLEVÓ A CABO EL PAGO ANTICIPADO DE LOS CRÉDITOS CONTRATADOS CON BANOBRAS AL AMPARO DEL FONREC, POR LO QUE SE LLEVÓ A CABO LA REDENCIÓN ANTICIPADA DE LOS BONOS CUPÓN CERO ADQUIRIDOS PARA RESPALDAR LOS DESEMBOLSOS DE LOS CITADOS CRÉDITOS, EN CUYO CASO SE RECIBIÓ EN EL PATRIMONIO LA CANTIDAD DE $293’763,206.58 COMO PRODUCTO DE DICHA REDENCIÓN ANTICIPADA, IMPORTE QUE FUE ENTREGADO EN ESA MISMA FECHA A LA INSTITUCIÓN POR CONCEPTO DE AMORTIZACIÓN PARCIAL POR CUENTA Y ORDEN DEL GOBIERNO DEL ESTADO DE HIDALGO.LOS RECURSOS DEL FIDEICOMISO POR EL PERÍODO DE ENERO 2012 AL 31 DE DICIEMBRE 2014 SE ENCUENTRA EN REVISIÓN POR PARTE DEL ÓRGANO INTERNO DE CONTROL DE LA SECRETARÍA DE HACIENDA Y CRÉDITO PÚBLICO, A TRAVÉS DE LA AUDITORÍA NÚMERO 02/2015. DADOS LOS FINES ESTABLECIDOS EN EL CONTRATO DE FIDEICOMISO, NO SE GENERA ESTADO DE RESULTADOS, LOS INTERESES SE REGISTRAN EN CUENTAS DE BALANCE (PATRIMONIO) Y LAS EROGACIONES (HONORARIOS Y COMISIONES BANCARIAS) EN SALIDAS PATRIMONIALES (APLICACIONES PATRIMONIALES). PARA 2015 LOS INTERESES DEVENGADOS SOBRE INVERSIONES EN BONOS CUPÓN CERO SON DE 430,102,275.7 Y LOS INTERESES COBRADOS SOBRE INVERSIONES EN VALORES SON 13,559,268.3</t>
  </si>
  <si>
    <t>DESTINO: LOS EGRESOS SE DESTINARON AL PAGO DE HONORARIOS FIDUCIARIOS
CUMPLIMIENTO DE LA MISIÓN:
POR LO QUE RESPECTA AL DESTINO DEL PATRIMONIO, AL 31 DE DICIEMBRE DE 2015, SE HAN EROGADO RECURSOS PARA COMPRA DE BONOS CUPÓN CERO POR CONCEPTO DE APOYOS FINANCIEROS OTORGADOS A ENTIDADES FEDERATIVAS POR LA CANTIDAD DE $3,941’005,964.23. DICHO IMPORTE FORMA PARTE DE LAS INVERSIONES DEL FIDEICOMISO A LA FECHA DE ESTE REPORTE.(VER INFORMACIÓN ADICIONAL EN LAS OBSERVACIONES).</t>
  </si>
  <si>
    <t>APORTACIÓN INICIAL:   MONTO: $4,000,000,000.00   FECHA: 20/04/2012
OBSERVACIONES: ASÍ MISMO, AL CIERRE DEL 2015, SE TIENE REGISTRADO EN LA CONTABILIDAD DEL FIDEICOMISO RESERVAS PARA EL OTORGAMIENTO DE APOYOS FINANCIEROS POR LA CANTIDAD DE $7’526,842.70, POR LO QUE AL 31 DE DICIEMBRE DE 2015 LA DISPONIBILIDAD QUE SE TIENE EN EL PATRIMONIO PARA NUEVOS APOYOS FINANCIEROS ASCIENDE A LA CANTIDAD DE $54’723,315.95, CONSIDERANDO UNA RESERVA PARA EL COBRO DE HONORARIOS FIDUCIARIOS E IVA QUE ASCIENDE A $16’975,080.07. LOS RENDIMIENTOS FINANCIEROS QUE SE REPORTAN INCLUYEN INTERESES DEVENGADOS SOBRE INVERSIONES EN BONOS CUPÓN CERO POR $354,551,196.95 E INTERESES COBRADOS SOBRE INVERSIONES EN VALORES POR $2,723,746.39 DERIVADO DE SUS FINES, PARA ESTE FIDEICOMISO NO SE GENERAN ESTADOS DE RESULTADOS. LOS RECURSOS DEL FIDEICOMISO POR EL PERÍODO DE ENERO 2012 AL 31 DE DICIEMBRE 2014 SE ENCUENTRA EN REVISIÓN POR PARTE DEL ÓRGANO INTERNO DE CONTROL DE LA SECRETARÍA DE HACIENDA Y CRÉDITO PÚBLICO, A TRAVÉS DE LA AUDITORÍA NÚMERO 02/2015.</t>
  </si>
  <si>
    <t>DESTINO: DURANTE 2015 SE REGISTRÓ EL USO DE RECURSOS PARA INVERSIONES FINANCIERAS, COMO PARTE DE LAS MEDIDAS REALIZADAS PARA LA ADMINISTRACIÓN DE RIESGOS DE 2016, PARA EL PAGO DE HONORARIOS AL FIDUCIARIO Y EL DICTAMEN DE ESTADOS FINANCIEROS. TAMBIÉN SE RECIBIÓ EL PRODUCTO DE LAS COBERTURAS CONTRATADAS PARA 2015, EL CUAL SE ENTERÓ AL GOBIERNO FEDERAL PARA COMPENSAR LA DISMINUCIÓN DE LOS INGRESOS PETROLEROS, CONFORME AL ART. 1O. DE LA LIF2015.
CUMPLIMIENTO DE LA MISIÓN:
LOS RECURSOS DEL FEIP ESTUVIERON DISPONIBLES DURANTE 2015 PARA AMINORAR EL EFECTO SOBRE LAS FINANZAS PÚBLICAS Y LA ECONOMÍA NACIONAL CUANDO OCURRAN DISMINUCIONES DE LOS INGRESOS DEL GOBIERNO FEDERAL RESPECTO A LO ESTIMADO EN LA LIF2015, PARA CUBRIR EL GASTO APROBADO EN EL PEF2015. DE ESTA MANERA, SE UTILIZÓ EL PRODUCTO DE LAS COBERTURAS CONTRATADAS PARA 2015 A FIN DE COMPENSAR LA DISMINUCIÓN DE LOS INGRESOS PETROLEROS DEL GOBIERNO FEDERAL RESPECTO A LA LIF2015.</t>
  </si>
  <si>
    <t>APORTACIÓN INICIAL:   MONTO: $9,455,074,200.01   FECHA: 27/04/2001
OBSERVACIONES: CONFORME A LA LFPRH SE CAMBIÓ LA DENOMINACIÓN DEL FONDO DE ESTABILIZACIÓN DE LOS INGRESOS PETROLEROS A FONDO DE ESTABILIZACIÓN DE LOS INGRESOS PRESUPUESTARIOS A PARTIR DE 2015, EN TÉRMINOS DEL ART. CUARTO TRANSITORIO DEL REGLAMENTO DE LA LFPRH. LAS APORTACIONES DE RECURSOS FISCALES INCLUYEN TRANSFERENCIA DEL FONDO MEXICANO DEL PETRÓLEO POR 16,634,184,600 PESOS Y AJUSTE POR EL DERECHO SOBRE EXTRACCIÓN DE HIDROCARBUROS DE 2014 POR 82,015,234 PESOS. SE REGISTRÓ UN MONTO DE 2,508,130,764.53 PESOS DE GANANCIA CAMBIARIA. PARA PARA EFECTOS PRESUPUESTARIOS, LAS APORTACIONES AL FEIP SE REALIZAN CON CARGO AL RAMO 23 POR CONDUCTO DE LA UNIDAD DE POLÍTICA Y CONTROL PRESUPUESTARIO. LA UNIDAD DE PLANEACIÓN ECONÓMICA DE LA HACIENDA PÚBLICA TIENE A SU CARGO LA SECRETARÍA DE ACTAS DEL FIDEICOMISO. LOS MOVIMIENTOS QUE SE REPORTAN CORRESPONDEN A ENERO-DICIEMBRE DE 2015 EN TÉRMINOS DE FLUJO DE EFECTIVO. LOS DATOS SE EXPRESAN EN MONEDA NACIONAL. LAS DISCREPANCIAS ENTRE LOS RESULTADOS DE LOS ESTADOS FINANCIEROS Y LOS REPORTADOS EN EL SISTEMA DE CONTROL Y TRANSPARENCIA DE FIDEICOMISOS (SCTF) DEL PORTAL APLICATIVO DE LA SECRETARÍA DE HACIENDA Y CRÉDITO PÚBLICO, SE EXPLICAN POR LA METODOLOGÍA QUE SE CONSIDERA EN CADA CASO: EN LOS PRIMEROS SE REPORTA INFORMACIÓN DEVENGADA, EN LOS SEGUNDOS, LOS RESULTADOS CORRESPONDEN A FLUJO DE EFECTIVO. LO ANTERIOR, DEBIDO A LOS CRITERIOS CONTABLES QUE DEBEN ADOPTAR LA FIDUCIARIA Y LA TESOFE. LOS DECIMALES PUEDEN NO COINCIDIR DEBIDO AL REDONDEO.</t>
  </si>
  <si>
    <t>DESTINO: CORRESPONDE AL PAGO DE HONORARIOS FIDUCIARIOS POR $15,048.46 Y $2,407.76 POR CONCEPTO DEL IVA DE HONORARIOS.
CUMPLIMIENTO DE LA MISIÓN:
AL CUARTO TRIMESTRE DE 2015, Y DESDE SU CONSTITUCIÓN, EL FIDEICOMISO HA ADQUIRIDO UN TOTAL DE 351 VIVIENDAS EN EL PAÍS, DE LAS CUALES SE HAN DONADO 338, SE VENDIERON 12 POR NO CONSIDERARSE DE UTILIDAD PARA EL PROGRAMA Y A LA FECHA SE CUENTA UNICAMENTE CON LOS DERECHOS DEL INMUEBLE UBICADO EN SALINA CRUZ, OAXACA.</t>
  </si>
  <si>
    <t>DESTINO: SON LOS EGRESOS CANALIZADOS PARA EL PROCESO DE PAGO A AHORRADORES POR $273,949,784.79; HONORARIOS POR SERVICIOS PROFESIONALES $36,807,328.88; OTROS GASTOS DE OPERACIÓN Y ADMINISTRACIÓN POR $4,201,521.14 Y HONORARIOS FIDUCIARIOS POR $6,929,439.70
CUMPLIMIENTO DE LA MISIÓN:
PARA PROSEGUIR CON SUS FINES, AL CUARTO TRIMESTRE DE 2015 EL FIDEICOMISO CONTINUÓ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</si>
  <si>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APORTACIÓN INICIAL:   MONTO: $1,785,000,000.00   FECHA: 19/02/2001
OBSERVACIONES: AL TRIMESTRE QUE SE INFORMA, EL FIDEICOMISO NO RECIBIÓ RECURSOS FEDERALES. NO OBSTANTE SE CONTINÚA CON EL OBJETO PARA EL QUE FUE CREADO. ES CONVENIENTE SEÑALAR QUE LOS INGRESOS QUE SE REPORTAN PRINCIPALMENTE SON EL RESULTADO DE RENDIMIENTOS FINANCIEROS, REEMBOLSOS CORRESPONDIENTES A LOS CONVENIOS DE COORDINACIÓN FIRMADOS CON LOS ESTADOS DE QUERETARO, OAXACA, TLAXCALA Y EDO. DE MÉXICO, ASÍ COMO LAS APORTACIONES REALIZADAS POR EL ESTADO DE MEXICO Y GUANAJUATO.</t>
  </si>
  <si>
    <t>DESTINO: CORRESPONDEN A HONORARIOS ($2’286,300.00), IMPUESTOS DIVERSOS ($359,808.00), APOYOS APROBADOS EN OCTUBRE DE 2014 A SANTA LUCÍA "SOLUCIÓN INTEGRAL Y SOSTENIBLE DE AGUA POTABLE" ($76’323,500.00 -US$5,000,000.00 TIPO DE CAMBIO DE 15.2647 DEL 31 DE MARZO-) Y DOS A EL SALVADOR “CONSTRUCCIÓN DEL PUENTE MANUEL JOSÉ ARCE”, ($438’535,062.27 - US$25’424,238.48 TIPO DE CAMBIO DE 17.2487 DEL 31 DE DICIEMBRE-), Y “CONSTRUCCIÓN DEL PUENTE SOBRE EL RÍO ANGUIATÚ” ($68’430,904.12 -US$3’967,307.92 TIPO DE CAMBIO DE 17.2487 DEL 31 DE DICIEMBRE-); LOS APROBADOS EN ABRIL A SANTA LUCÍA "RECONSTRUCCIÓN DEL HOSPITAL ST. JUDE–PRIORIDAD 1" ($41’690,075.65 -US$2’657,890.50 TIPO DE CAMBIO DE 15.6854 AL 30 DE JUNIO-), BELICE “COMPLEJO DEPORTIVO MARION JONES” ($80’386,000.00 -US$5,000,000.00 TIPO DE CAMBIO DE 16.0772 AL 31 DE JULIO-) Y JAMAICA “CONSTRUCCIÓN PARA LA REHABILITACIÓN DE RIVERTON ROAD” ($30’721,240.95 -US$1’817,255.00 TIPO DE CAMBIO DE 16.9053 AL 30 DE SEPTIEMBRE-); Y EL APROBADO EN JULIO A SAN VICENTE “RECONSTRUCCIÓN DE PUENTES” ($82’928,000.00 -US$5’000,000.00 TIPO DE CAMBIO DE 16.5856 AL 30 DE NOVIEMBRE-).
CUMPLIMIENTO DE LA MISIÓN:
SE REALIZARON DESEMBOLSOS A SANTA LUCÍA PARA "SOLUCIÓN INTEGRAL Y SOSTENIBLE DE AGUA POTABLE", Y DOS A EL SALVADOR “CONSTRUCCIÓN DEL PUENTE MANUEL JOSÉ ARCE” Y “CONSTRUCCIÓN DEL PUENTE SOBRE EL RÍO ANGUIATÚ”, A SANTA LUCÍA PARA “RECONSTRUCCIÓN DEL HOSPITAL ST. JUDE–PRIORIDAD 1", A BELICE PARA “COMPLEJO DEPORTIVO MARION JONES”, A JAMAICA PARA “CONSTRUCCIÓN PARA LA REHABILITACIÓN DE RIVERTON ROAD”; Y A SAN VICENTE PARA “RECONSTRUCCIÓN DE PUENTES”</t>
  </si>
  <si>
    <t>APORTACIÓN INICIAL:   MONTO: $1,000.00   FECHA: 25/01/2012
OBSERVACIONES: LA DISPONIBILIDAD AL 31 DE DICIEMBRE EN TESOFE ES $1’564,861,988.44: $697’428,358.30 Y US$50’289,797.50 ($867’433,630.14 TIPO DE CAMBIO DE 17.2487 AL 31 DE DICIEMBRE). DISPONE BANCOMEXT DE US$76,094.45 (COMISIÓN PAGADA POR NICARAGUA PROYECTO "PLANTA PARA PROCESAMIENTO DE CARNE DE RES). BANCOMEXT RESERVÓ EN TESOFE US$19’000,000.00 -$327’725,300.00 TIPO DE CAMBIO DE 17.2487 AL 31 DE DICIEMBRE-, PARA NICARAGUA (GARANTÍA PARCIAL GINSA). BANCOMEXT EFECTUÓ REINTEGROS A LA TESOFE DE OCHO PROYECTOS: DOS DE SANTA LUCÍA POR US$944.59 Y US$35.44, CON FECHA 16 DE ABRIL Y 17 DE SEPTIEMBRE, RESPECTIVAMENTE; DOS DE BELICE POR $73.52 Y US$468.16, CON FECHA 24 DE ABRIL Y 17 DE SEPTIEMBRE, RESPECTIVAMENTE; UNO DE JAMAICA POR US$589.73; UNO DE SAN VICENTE POR US$687.61, CON FECHA 14 DE DICIEMBRE; Y DOS DE EL SALVADOR POR US$4,229,13 Y US$27,471.26 CON FECHA 31 DE DICIEMBRE (ESTOS MONTOS SERÁN REGISTRADOS EN TESOFE EN ENERO DE 2016). LOS RENDIMIENTOS FINANCIEROS SE INTEGRAN POR: $20’923,033.50 DE TESOFE; $544,779.28 INTERESES GENERADOS POR CUENTAS APERTURADAS POR BANCOMEXT PARA PROYECTOS EN BELICE, EL SALVADOR, JAMAICA, SANTA LUCÍA, SAN VICENTE Y NICARAGUA, Y $105,305.22 AL CONCEPTO CAMBIOS.</t>
  </si>
  <si>
    <t>DESTINO: AL CUARTO TRIMESTRE DE 2015 LOS EGRESOS POR UN IMPORTE TOTAL DE $2,248,466.47 INCLUYEN: ENTERO DE IMPUESTOS FEDERALES POR $333,610.00; OTROS PAGOS POR $232,426.21; Y HONORARIOS PROFESIONALES POR $1,682,430.26, ASÍ COMO PAGO DE HONORARIOS Y COMISIONES POR $732,602.49
CUMPLIMIENTO DE LA MISIÓN:
DURANTE EL PERIODO ENERO-DICIEMBRE SE LLEVARON A CABO, ENTRE OTRAS ACTIVIDADES, LAS SIGUIENTES: IMPARTICION DE 2 CURSOS DEL DIPLOMADO EN EVALUACIÓN SOCIOECONÓMICA DE PROYECTOS DE INVERSIÓN (DESPI)EN LÍNEA DONDE PARTICIPAN 84 SERVIDORES PÚBLICOS DE LOS 3 ORDENES DE GOBIERNO (150 HORAS). IMPARTICIÓN DEL CURSO-TALLER EN EVALUACIÓN SOCIOECONÓMICA DE PROYECTOS PARA LA ADMINISTRACIÓN DEL ESTADO DE GUANAJUATO (25 HORAS) DEL 30 DE NOVIEMBRE AL 4 DE DICIEMBRE PARA 32 SERVIDORES PÚBLICOS.</t>
  </si>
  <si>
    <t>DESTINO: LOS INGRESOS AL CUARTO TRIMESTRE CORRESPONDEN A LOS RENDIMIENTOS FINANCIEROS DE LA INVERSIÓN DEL PATRIMONIO. LOS EGRESOS AL CUARTO TRIMESTRE CORRESPONDEN A LOS CONCEPTOS: APOYOS DE PROYECTOS CON CARGO A LA SUBCUENTA "B" Y PAGO DE HONORARIOS FIDUCIARIOS Y AJUSTES CONTABLES.
CUMPLIMIENTO DE LA MISIÓN:
AL CUARTO TRIMESTRE SE PAGARON RECURSOS CON CARGO A LA SUBCUENTA "B" PARA APOYAR A MUNICIPIOS.</t>
  </si>
  <si>
    <t>APORTACIÓN INICIAL:   MONTO: $150,000,000.00   FECHA: 12/01/1990
OBSERVACIONES: 1. SE REPORTA EL TOTAL DE RENDIMIENTOS GENERADOS POR EL FIDEICOMISO AL CUARTO TRIMESTRE DE 2015.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</si>
  <si>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SE DESTINARON 16,420.5 MILLONES DE PESOS (MDP), PARA OBRAS Y ACCIONES DE RECONSTRUCCIÓN Y RESTITUCIÓN DE LA INFRAESTRUCTURA PÚBLICA, PRINCIPALMENTE ÁREAS NATURALES PROTEGIDAS, CARRETERA, EDUCATIVA, FORESTAL, HIDRÁULICA, MILITAR, NAVAL, PESQUERA Y ACUÍCOLA, SALUD, TURÍSTICA, URBANA Y VIVIENDA, AFECTADA POR LAS LLUVIAS SEVERAS, INUNDACIONES, MOVIMIENTOS DE LADERA Y CICLÓN TROPICAL MATTHEW EN 2010; LLUVIA SEVERA Y HURACÁN "JOVA" EN 2011; LLUVIA SEVERA EN 2012; MANUEL, INGRID Y RAYMOND EN 2013; SISMOS, LLUVIAS SEVERAS, INUNDACIÓN FLUVIAL Y PLUVIAL EN 2014; HURACANES CRISTINA Y MARIE Y CICLONES TROPICALES BORIS Y TRUDY EN 2014; LLUVIA SEVERA, INUNDACIÓN FLUVIAL, MOVIMIENTO DE LADERA, NEVADA SEVERA, INUNDACIÓN COSTERA, TORNADO, GRANIZADA SEVERA Y HURACÁN "PATRICIA" EN 2015. ADEMÁS, SE AUTORIZARON RECURSOS PARA LA ATENCIÓN DE SITUACIONES DE EMERGENCIA Y DESASTRE A TRAVÉS DEL FONDO REVOLVENTE EN 2014 Y 2015. ADICIONALMENTE, SE PAGARON 14.5 MDP POR CONCEPTO DE HONORARIOS FIDUCIARIOS.
CUMPLIMIENTO DE LA MISIÓN:
LOS RECURSOS SE DESTINARON PARA LA RECONSTRUCCIÓN Y RESTITUCIÓN DE LA INFRAESTRUCTURA PÚBLICA, PRINCIPALMENTE ÁREAS NATURALES PROTEGIDAS, CARRETERA, EDUCATIVA, FORESTAL, HIDRÁULICA, MILITAR, NAVAL, PESQUERA Y ACUÍCOLA, SALUD, TURÍSTICA, URBANA Y VIVIENDA, Y PARA LA ATENCIÓN DE SITUACIONES DE EMERGENCIA Y DESASTRE A TRAVÉS DEL FONDO REVOLVENTE.</t>
  </si>
  <si>
    <t>APORTACIÓN INICIAL:   MONTO: $2,031,169,428.84   FECHA: 30/06/1999
OBSERVACIONES: LA DISPONIBILIDAD AL 31 DE DICIEMBRE DE 2015, INCLUYE RECURSOS COMPROMETIDOS POR $16,571.7 MDP. EN 2015 LAS PARTIDAS CORRESPONDIENTES A DEUDORES DIVERSOS Y ACREEDORES DIVERSOS (NO IDENTIFICADOS Y COPARTICIPACIONES ESTATALES) SE INCLUYEN EN EL FLUJO DE EFECTIVO, CUYO SALDO ES COINCIDENTE CON LA SUMA DE LOS RUBROS DE BANCOS E INVERSIONES, PARTIDAS QUE SE ELIMINAN EN EL RESUMEN PARA EFECTOS DE DETERMINACIÓN DE LA DISPONIBLILIDAD DEL FIDEICOMISO.</t>
  </si>
  <si>
    <t>DESTINO: AL CUARTO TRIM. DE 2015 SE REALIZARON EROGACIONES POR 553.2 MILLONES DE PESOS (MDP) TOTALIZADOS DE LA SIGUIENTE FORMA: 11.6 MDP POR ENTERO A LA TESOFE POR CONCEPTO DE PRODUCTOS; 538.2 MDP POR TRANSFERENCIAS DE RECURSOS A ENTIDADES FEDERATIVAS Y 3.4 MDP POR CONCEPTO DE HONORARIOS FIDUCIARIOS.
CUMPLIMIENTO DE LA MISIÓN:
AL 31 DE DICIEMBRE DE 2015 NO HUBO APORTACIÓN DE RECURSOS AL PATRIMONIO DEL FIES POR CONCEPTO DE INGRESOS EXCEDENTES, DE ACUERDO CON EL ART. 19, FRACCIÓN IV, INCISO D), DE LA LFPRH; 12 DE SU REGLAMENTO PARA GASTO EN PROGRAMAS Y PROYECTOS DE INFRAESTRUCTURA Y EQUIPAMIENTO DE LAS ENTIDADES FEDERATIVAS. POR OTRA PARTE, SE GENERARON RENDIMIENTOS FINANCIEROS POR 13.2 MDP.</t>
  </si>
  <si>
    <t>DESTINO: AL CUARTO TRIM. DE 2015 SE REALIZARON EROGACIONES POR 3,902.5 MILLONES DE PESOS (MDP): 3,900.9 MDP POR ENTERO A LA TESOFE POR CONCEPTO DE APROVECHAMIENTO, DERIVADO DEEP DEL CUARTO TRIM. 2014; 0.5 MDP DESTINADOS A COMPENSACIÓN PENDIENTE; 1.1 MDP POR HONORARIOS FIDUCIARIOS. LA RESERVA DEL FEIEF SE UBICÓ EN 33,947.8 MDP.
CUMPLIMIENTO DE LA MISIÓN:
AL 31 DE DICIEMBRE DE 2015 NO HUBO APORTACIÓN DE RECURSOS AL PATRIMONIO DEL FEIEF POR CONCEPTO DE INGRESOS EXCEDENTES, DE ACUERDO CON EL ART. 19, FRACCIÓN IV, INCISO A), DE LA LFPRH. SE APORTARON 4,839.0 MDP POR CONCEPTO DE TRANSFERENCIA DEL FONDO MEXICANO DEL PETRÓLEO (FMP), CON BASE AL ART 87 DE LA LFPRH.</t>
  </si>
  <si>
    <t>APORTACIÓN INICIAL:   MONTO: $250,000.00   FECHA: 05/05/2006
OBSERVACIONES: AL CUARTO TRIM. DE 2015 LOS RECURSOS DEL FMP INVIRTIÉRONSE EN LA SUBCUENTA CORRESPONDIENTE.</t>
  </si>
  <si>
    <t>DESTINO: AL CUARTO TRIMESTRE DE 2015 LOS INGRESOS CORRESPONDEN A LOS RENDIMIENTOS FINANCIEROS GENERADOS. ASÍCOMO LA APORTACIÓN AL FIDEICOMISO AL CUARTO TRIMESTRE DE 2015 LOS EGRESOS DEL FONDO CORRESPONDEN A HONORARIOS FIDUCIARIOS, CONTRIBUCIONES DIVERSAS Y A MINISTRACIONES REALIZADAS A MUNICIPIOS
CUMPLIMIENTO DE LA MISIÓN:
AL CUARTO TRIMESTRE SE MINISTRARON RECURSOS A MUNICIPIOS DE DIVERSOS ESTADOS</t>
  </si>
  <si>
    <t>DESTINO: DURANTE EL PERÍODO DE ENERO A DICIEMBRE DE 2015, EL “FIDEICOMISO 2211 PARA LA IMPLEMENTACIÓN DEL SISTEMA DE JUSTICIA PENAL EN LAS ENTIDADES FEDERATIVAS” REALIZÓ APLICACIONES PATRIMONIALES POR UN IMPORTE DE $1,464,401,123.96 QUE CORRESPONDEN A LAS ENTIDADES FEDERATIVAS APOYADAS Y AL PAGO DE HONORARIOS FIDUCIARIOS. EN EL PERÍODO QUE SE REPORTA SE EFECTUARON APLICACIONES PATRIMONIALES EN LA MEDIDA EN QUE LAS ENTIDADES FEDERATIVAS HAN AVANZADO EN LA CONSTITUCIÓN DE SUS RESPECTIVOS FIDEICOMISOS
CUMPLIMIENTO DE LA MISIÓN:
EL FIDEICOMISO PARA LA IMPLEMENTACIÓN DEL SISTEMA DE JUSTICIA PENAL EN LAS ENTIDADES FEDERATIVAS SE CONSTITUYÓ EL 11 DE JULIO DE 2014. LOS RECURSOS ASIGNADOS AL PROGRAMA EN TÉRMINOS DEL OCTAVO TRANSITORIO Y ANEXO 19 DEL PEF 2014 FUERON FIDEICOMITIDOS AL PATRIMONIO DEL FIDEICOMISO EL 14 DE JULIO DE 2014. AL 31 DE DICIEMBRE DE 2015 SE HAN AUTORIZADO RECURSOS POR UN IMPORTE DE $4,894,178,962.00</t>
  </si>
  <si>
    <t>APORTACIÓN INICIAL:   MONTO: $5,000,000,000.00   FECHA: 16/07/2014
OBSERVACIONES: SE CONSTITUYERON RESERVAS PARA LA ADQUISICIÓN DE BONOS CUPÓN CERO PARA LOS EDOS. BAJA CALIFORNIA, JALISCO Y OAXACA LAS CUALES SE REFLEJAN EN EL RENGLÓN DE CUENTAS DEUDORAS DE REGISTRO. LA CANTIDAD DE $10,433,462.96 DEL EDO. POS. FIN. CORRESPONDE A INTERESES DEVENGADOS DEL MES DE DIC. EN 2015, QUE SE RECIBEN DE LA TESOFE AL SIGUIENTE DÍA HÁBIL</t>
  </si>
  <si>
    <t>DESTINO: AL CUARTO TRIMESTRE DEL 2015, SE HAN EROGADO RECURSOS POR UN MONTO DE 236,833.37 POR CONCEPTO DE HONORARIOS FIDUCIARIOS.
CUMPLIMIENTO DE LA MISIÓN:
LOS RECURSOS DEL FIDEICOMISO SERAN DESTINADOS A LOS PROGRAMAS Y PROYECTOS DE INVERSIÓN EN INFRAESTRUCTURA DEL GOBIERNO FEDERAL PREVISTOS EN EL PRESUPUESTO DE EGRESOS DE LA FEDERACIÓN PARA EL 2016.</t>
  </si>
  <si>
    <t>DESTINO: AL CUARTO TRIMESTRE DE 2015, DEL MONTO TOTAL DE EGRESOS POR $48,338,338.97, SE HAN DESTINADO $47,039,788.58 PARA PAGOS A VÍCTIMAS DIRECTAS E INDIRECTAS POR CONCEPTO DE MEDIDAS DE AYUDA INMEDIATA, ASISTENCIA Y ATENCIÓN, Y AL PAGO DE COMPENSACIONES COMO PARTE DE LA REPARACIÓN INTEGRAL DEL DAÑO; ASÍ COMO $1,298,550.39 AL PAGO DE HONORARIOS FIDUCIARIOS.
CUMPLIMIENTO DE LA MISIÓN:
DE ENERO A DICIEMBRE DE 2015 EL PLENO DE LA CEAV HA RESUELTO 36 ACUERDOS POR CONCEPTO DE MEDIDAS DE AYUDA INMEDIATA Y COMPENSACIÓN COMO PARTE DE LA REPARACIÓN INTEGRAL, DE LOS CUALES SE HAN ATENDIDO 35 ACUERDOS Y SE ENCUENTRA PENDIENTE DE ATENDER 1, LO QUE REPRESENTA UN PORCENTAJE DE CUMPLIMIENTO ACUMULADO DE 97.22%, HABIENDOSE EJERCIDO $47,039,788.58, DE LOS CUALES $1,124,565.62 HAN SIDO PARA PAGOS DE AYUDA INMEDIATA Y $45,915,222.96 PARA PAGO DE COMPENSACIONES EN BENEFICIO DE 130 VÍCTIMAS.</t>
  </si>
  <si>
    <t>APORTACIÓN INICIAL:   MONTO: $500,000.00   FECHA: 01/12/2014
OBSERVACIONES: EL FIDEICOMISO NO CUENTA CON COMITÉ TÉCNICO, LOS ESTADOS FINANCIEROS REGISTRAN LA PROVISIÓN DE HONORARIOS FIDUCIARIOS CORRESPONDIENTE AL MES DE DICIEMBRE 2015.</t>
  </si>
  <si>
    <t>DESTINO: PAGO DEL SALDO DISPONIBLE DE LAS CUENTAS INDIVIDUALES DE LOS TRABAJADORES DE CONFIANZA QUE DEJARON DE PRESTAR SUS SERVICIOS EN LA COMISION NACIONAL BANCARIA Y DE VALORES.
CUMPLIMIENTO DE LA MISIÓN:
DEL 1° DE ENERO AL 31 DE DICIEMBRE DE 2015 Y DE CONFORMIDAD CON EL PROCEDIMIENTO DE PAGO ESTABLECIDO, SE ENTREGARON LOS SALDOS DE SUS CUENTAS INDIVIDUALES A 91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</si>
  <si>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2014 POR $1,203,047,804.88, MÁS MOVIMIENTOS DEL PERIODO DEL 1° DE ENERO AL 31 DE DICIEMBRE DE 2015 POR LOS SIGUIENTES CONCEPTOS: RENDIMIENTOS FINANCIEROS POR $32,701,59.87 Y EGRESOS POR $52,992,710.34, ESTE ULTIMO IMPORTE INCLUYE: $50,998,885.53 POR PAGO A LOS EMPLEADOS DE SUS CUENTAS INDIVIDUALES, HONORARIOS POR $1,718,814.44 IMPUESTOS DIVERSOS POR $275,010.32. ASI COMO EL IMPUESTO SOBRE LA RENTA RETENIDO PARA SU ENTERO A LAS AUTORIDADES HACENDARIAS, LOS CUALES AL 31 DE DICIEMBRE DE 2015 ASCIENDEN A $1,595,338.66 Y QUE SE MUESTRAN EN EL PASIVO EN EL BALANCE GENERAL.</t>
  </si>
  <si>
    <t>DESTINO: NO SE REPORTAN EGRESOS POR EL CONCEPTO DE ASISTENCIA Y DEFENSA LEGAL, POR LO QUE SOLO SE REFLEJA LOS PAGOS DE HONORARIOS FIDUCIARIOS.
CUMPLIMIENTO DE LA MISIÓN:
POR EL PERIODO DEL 1° DE ENERO AL 31 DE DICIEMBRE DE 2015, NO SE HAN EJERCIDO RECURSOS PARA BRINDAR ASISTENCIA Y DEFENSA LEGAL A LAS PERSONAS OBJETO DEL FIDEICOMISO.</t>
  </si>
  <si>
    <t>APORTACIÓN INICIAL:   MONTO: $20,000,000.00   FECHA: 20/12/2005
OBSERVACIONES: LA DISPONIBILIDAD REPORTADA SE ENCUENTRA INTEGRADA POR LA DISPONIBILIDAD AL 31 DE DICIEMBRE DE 2014 POR $40,011,072.62, MÁS MOVIMIENTOS DEL PERIODO DEL 1° DE ENERO AL 31 DE DICIEMBRE DE 2015 POR LOS SIGUIENTES CONCEPTOS: RENDIMIENTOS FINANCIEROS POR $600,490.99 MENOS EGRESOS POR $366,652.80, ESTE ULTIMO IMPORTE INCLUYE HONORARIOS POR $316,080.00 E IMPUESTOS DIVERSOS POR $50572.80</t>
  </si>
  <si>
    <t>DESTINO: PAGO EN FAVOR DE LOS TRABAJADORES DE BASE QUE DEJARON DE PRESTAR SUS SERVICIOS EN LA COMISION NACIONAL BANCARIA Y DE VALORES, ASI COMO LOS HONORARIOS FIDUCIARIOS.
CUMPLIMIENTO DE LA MISIÓN:
DEL PERIODO DEL 1° DE ENERO AL 31 DE DICIEMBRE 2015, Y DE CONFORMIDAD CON EL PROCEDIMIENTO DE PAGO ESTABLECIDO, SE ENTREGO EL IMPORTE CALCULADO A 15 EMPLEADOS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</si>
  <si>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2014 POR $64,519,026.89 MÁS MOVIMIENTOS DEL PERIODO DEL 1° DE ENERO AL 31 DE DICIEMBRE DE 2015 POR CONCEPTO DE RENDIMIENTOS FINANCIEROS POR $2,009,580.15 MENOS EGRESOS POR $3,853525.38, ESTE ULTIMO IMPORTE INCLUYE HONORARIOS FIDUCIARIOS POR $138,359.43, CONTRIBUCIONES DIVERSAS POR $22,346.30 Y PAGO POR PRIMA DE ANTIGUEDAD POR $3,692,819.60.</t>
  </si>
  <si>
    <t>DESTINO: SE EJERCIERON RECURSOS EN: AMPLIACIÓN DE LA ADUANA DE OJINAGA; ALOJAMIENTOS PARA LOS OCE´S Y PERSONAL DE SEGURIDAD EN LAS ADUANAS; SERVICIOS DE SEGURIDAD EN LAS INSTALACIONES ADUANERAS 2015-2017; REORDENAMIENTO DEL ÁREA DE EXPORTACIÓN DEL PUERTO FRONTERIZO MEXICALI II; CENTRO DE CONTROL, MONITOREO Y ADMINISTRACIÓN DE LA OPERACIÓN Y SEGURIDAD EN ADUANAS; NUEVO PUERTO FRONTERIZO GUADALUPE-TORNILLO DEPENDIENTE DE LA ADUANA DE CD. JUÁREZ CHIHUAHUA; REORDENAMIENTO INTEGRAL DE LA ADUANA DE CIUDAD JUÁREZ, ZARAGOZA; MOBILIARIO DE OFICINA PARA ADUANAS; PROGRAMA DE APOYO A CONTINGENCIAS DE LA ADUANA DE MANZANILLO; ENTRE OTROS. LA DIFERENCIA DE MENOS, QUE EXISTE ENTRE EL GASTO REFLEJADO EN EL FLUJO DE EFECTIVO Y EL DEL ESTADO DE RESULTADOS SE DERIVA DE LOS MOVIMIENTOS DE CARGO Y ABONO CORRESPONDIENTES AL EJERCICIO 2015 DE LA CUENTA DE BALANCE COMO SIGUE: ACTIVO.- ANTICIPOS A PROVEEDORES Y CONTRATISTAS POR $-824,205.06. PASIVO.- IMPUESTOS POR PAGAR POR -$1,053.64. EL FIDEICOMISO PRESENTA COMPROMISOS POR PAGAR POR $ 544 064 681.95 Y POR CONTRATAR POR $ 1 637 995 788.06.
CUMPLIMIENTO DE LA MISIÓN:
PROYECTOS: REORDENAMIENTO Y AMPLIACIÓN DE LA SECCIÓN ADUANERA “SAN EMETERIO TOTAL $382,012,734.17; AMPLIACIÓN DEL ÁREA DE VEHÍCULOS LIGEROS DE NUEVO LAREDO II TOTAL DE $327,592,116.57; ADQUISICIÓN DE EQUIPO DE SEGURIDAD Y HERRAMIENTAS DE INSPECCIÓN PARA LA REVISIÓN ADUANERA TOTAL DE $21,920,461.84; ADQUISICIÓN DE INSUMOS PARA EL LABORATORIO DE ADUANAS 2016-2019 TOTAL DE $6,501,430.23; ENTRE OTROS. CONTINUAR CON LA APLICACIÓN DE RECURSOS EN LOS PROYECTOS AUTORIZADOS</t>
  </si>
  <si>
    <t>DESTINO: SE HAN EROGADO RECURSOS EN LOS SIGUIENTES PROYECTOS Y TÍTULO: SERVICIO DE REVISIÓN NO INTRUSIVA PARA FACILITAR EL RECONOCIMIENTO ADUANERO DE MERCANCÍAS (TÍTULO DE AUTORIZACIÓN); SERVICIO DE MANTENIMIENTO, AMPLIACIÓN Y ACTUALIZACIÓN DE LICENCIAMIENTO IBM 3 (IBM 3); SERVICIOS DE SOPORTE OPERATIVO 2 (SSO2); SERVICIO DE PROCESAMIENTO, ALMACENAMIENTO Y COMUNICACIONES, PARTIDA - ALMACENAMIENTO 2 (SPAC-A 2); SERVICIO DE LICENCIAMIENTO CORPORATIVO ORACLE 3 (ULA 3); CENTRO DE CONTACTO MULTISERVICIOS III (CCM III); SERVICIOS DE MANTENIMIENTO, ACTUALIZACIÓN Y SOPORTE DE LICENCIAMIENTO MICROSOFT 2; ADMINISTRACIÓN DE PUESTOS DE SERVICIO 2 (APS-2); FÁBRICA DE SOFTWARE 3 (SDMA 3); SERVICIOS DE IMPRESIÓN, DIGITALIZACIÓN Y FOTOCOPIADO 2 (SYDIF 2); ENTRE OTROS. LA DIFERENCIA ENTRE EL ESTADO DE RESULTADOS Y FLUJO DE EFECTIVO EN EGRESOS, CORRESPONDE A LOS MOVIMIENTOS DE LA CUENTAS DE ANTICIPOS Y/O PAGO ANTICIPADO: -$ 280 680 790.70, MÁS $ 162 442.00 PASIVOS DE 2014 PAGADOS EN 2015, MENOS PASIVOS DE 2015 -$ 90 001.51, MENOS -$ 5 969 086.98 DE OTROS INGRESOS Y MENOS FLUCTUACIÓN CAMBIARIA POR -$ 119 228 210.10. AL CIERRE DEL PERIODO, EL FIDEICOMISO PRESENTA COMPROMISOS POR PAGAR POR $ 31 486 597 813.67 Y POR CONTRATAR POR$ 26 031 477 581.22
CUMPLIMIENTO DE LA MISIÓN:
PROYECTOS: SERVICIOS DE NUBE HÍBRIDA ADMINISTRADA AUTORIZADO $2,093,881,386.51; VENTANILLA ÚNICA DE COMERCIO EXTERIOR MEXICANA AUTORIZADO $246,039,946.26; ARRENDAMIENTO DE EQUIPOS PARA IDENTIFICACIÓN DE SUSTANCIAS, METALES Y MINERALES AUTORIZADO $158,235,326.35; SERVICIO DE RECEPCIÓN ANTICIPADA EN EL SAT DE INFORMACIÓN SOBRE EL REGISTRO DE PASAJEROS INTERNACIONALES VÍA AÉREA AUTORIZADO $135,079,723.31; ENTRE OTROS. CONTINUAR APLICACIÓN RECURSOS DE DIVERSOS PROYECTOS Y TÍTULO AUTORIZADO</t>
  </si>
  <si>
    <t>APORTACIÓN INICIAL:   MONTO: $1,000.00   FECHA: 11/11/2002
OBSERVACIONES: EL FIDEICOMISO SE ADHIERE AL PROGRAMA DENOMINADO: ESQUEMA DE OTORGAMIENTO DE CREDITO A PYMES EN SEGUNDO PISO PRESENTADO POR EL FIDEICOMISO Y AL PROGRAMA DE FINANCIAMIENTO A LA CADENA DE EXPORTACION DEL SECTOR AUTOMOTRIZ A TRAVES DE SOFOLES PYME.</t>
  </si>
  <si>
    <t>DESTINO: EN EL PERIODO QUE SE REPORTA SE CUBRIERON GASTOS POR HONORARIOS FIDUCIARIOS.
CUMPLIMIENTO DE LA MISIÓN:
ASIGNACION DE LOS RECURSOS A DIVERSOS PROGRAMAS EN CUMPLIMIENTO DE LOS FINES PARA LOS QUE FUE CONSTITUIDO EL FIDEICOMISO.</t>
  </si>
  <si>
    <t>DESTINO: EN EL PERIODO QUE SE REPORTA NO SE REALIZARON EGRESOS.
CUMPLIMIENTO DE LA MISIÓN:
EN EL PERIODO QUE SE REPORTA SE CUMPLEN LA MISION Y FINES DEL FIDEICOMISO.</t>
  </si>
  <si>
    <t>DESTINO: SE REALIZARON PAGOS POR CONCEPTO DE INTERESES PEA A JUBILADOS MAS VALUACION DE MERCADO.
CUMPLIMIENTO DE LA MISIÓN:
EN EL PERIODO QUE SE REPORTA SE EROGARON RECURSOS PARA CUMPLIMIENTO DE LA MISION Y FINES DEL FIDEICOMISO.</t>
  </si>
  <si>
    <t>APORTACIÓN INICIAL:   MONTO: $1,000.00   FECHA: 27/04/2009
OBSERVACIONES: SE REPORTA INFORMACION AL 31 DE DICIEMBRE DE 2015.</t>
  </si>
  <si>
    <t>DESTINO: OTROS GASTOS DE ADMINISTRACION.
CUMPLIMIENTO DE LA MISIÓN:
EMITIR, ENAJENAR Y ENTREGAR LOS CERTIFICADOS DE PARTICIPACIÓN INMOBILIARIA NO AMORTIZABLES, CUANDO ÉSTOS HAYAN SIDO INTEGRAMENTE CUBIERTOS. SE CONTINUA INVITANDO A LOS INTERESADOS A ESCRITURAR, SIN AVANCE ALGUNO A LA FECHA QUE SE REPORTA.</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</si>
  <si>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CUARTO TRIMESTRE DE 2015,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</si>
  <si>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DEFINIDA.CABE ACLARAR QUE EL IMPORTE DEL RUBRO DE EGRESOS ACUMULADOS EN EL PERIODO QUE SE REPORTA, INCLUYE $5,659,468.53 CORRESPONDIENTES A MINUSVALIA POR VALUACIÓN DE INSTRUMENTOS DE DEUDA.
CUMPLIMIENTO DE LA MISIÓN:
SE ADMINISTRA EL PATRIMONIO CON LA INTEGRACION DEL FONDO DE PENSIONES DE CONTRIBUCION DEFINIDA, SE RECIBEN LOS RECURSOS PARA SU INVERSIÓN Y ADMINISTRACIÓN.</t>
  </si>
  <si>
    <t>APORTACIÓN INICIAL:   MONTO: $110,000,000.00   FECHA: 18/10/2001
OBSERVACIONES: CON BASE EN LA INFORMACIÓN PROPORCIONADA POR LA INSTITUCIÓN FIDUCIARIA Y CON FUNDAMENTO EN EL ARTÍCULO 11 DE LA LEY FEDERAL DE PRESUPUESTO Y RESPONSABILIDAD HACENDARIA, SE SOLICITA LA AUTORIZACIÓN PARA EL REGISTRO DEL CUARTO INFORME TRIMESTRAL DEL EJERCICIO 2015 DEL"FIDEICOMISO PÚBLICO DE LOTERÍA NACIONAL PARA LA ASISTENCIA PÚBLICA 80111" CON CLAVE DE REGISTRO NÚM. 200106HHQ01225</t>
  </si>
  <si>
    <t>DESTINO: GASTOS PROPIOS DE OPERACION DEL FIDEICOMISO.
CUMPLIMIENTO DE LA MISIÓN:
CONSIDERANDO LOS RESULTADOS OBTENIDOS Y TOMANDO EN CUENTA QUE SE HA CUMPLIDO CON EL OBJETIVO DEL FIDEICOMISO, NO SE RECIBIRÁN NUEVAS APORTACIONES, POR LO QUE SE ESTIMA QUE EL FIDEICOMISO CIERRE OPERACIONES EN EL 2016.</t>
  </si>
  <si>
    <t>APORTACIÓN INICIAL:   MONTO: $5,000,000.00   FECHA: 14/08/1990
OBSERVACIONES: AL 31 DE DICIEMBRE DE 2015, EL PATRIMONIO DEL FIDEICOMISO SE ENCUENTRA INTEGRADO POR ACTIVOS NO DISPONIBLES.</t>
  </si>
  <si>
    <t>DESTINO: ENTREGAS POR CONCEPTO DE PAGO DE PENSIONES, PRIMA DE ANTIGÜEDAD, OTROS BENEFICIOS POSTERIORES AL RETIRO; ASÍ COMO, PERDIDA EN VENTA DE VALORES Y DECREMENTO POR VALUACIÓN DE MERCADO.
CUMPLIMIENTO DE LA MISIÓN:
EN CUMPLIMIENTO A LOS FINES DEL FIDEICOMISO: SE REALIZARON LOS PAGOS POR CONCEPTO DE PENSIONES, PRIMAS DE ANTIGUEDAD Y BENEFICIOS POSTERIORES AL RETIRO, POR EL CUARTO TRIMESTRE DEL EJERCICIO 2015.</t>
  </si>
  <si>
    <t>APORTACIÓN INICIAL:   MONTO: $1,423,935,624.39   FECHA: 30/01/1998
OBSERVACIONES: EN ARCHIVOS ANEXOS SE ENVIAN LOS ESTADOS FINANCIEROS Y ESTADOS DE CUENTA DEL CUARTO TRIMESTRE DEL EJERCICIO 2015. EN EL PORCENTAJE DE PARTICIPACION SE INDICA UN 100% YA QUE CORRESPONDE A APORTACIONES DE RECURSOS DE LA PROPIA FIDEICOMITENTE, PRECISANDO QUE NO SE RECIBEN APOYOS DEL GOBIERNO FEDERAL.</t>
  </si>
  <si>
    <t>DESTINO: BRINDAR ASESORIA FINANCIERA Y LEGAL A PYMES, PERSONAS FISICAS CON ACTIVIDAD EMPRESARIAL, EMPRENDEDORES PARA EL OTORGAMIENTO DE CREDITOS Y APOYOS FINANCIEROS U OTROS PRODUCTOS NO FINANCIEROS NO DEFINIDOS POR NAFIN.
CUMPLIMIENTO DE LA MISIÓN:
DESDE EL INICIO DE OPERACIONES DEL FIDEICOMISO Y HASTA EL 31 DE MARZO DE 2015, SE HAN PROPORCIONADO 114,672 ASESORIAS.</t>
  </si>
  <si>
    <t>DESTINO: ENTREGAS POR CONCEPTO DE: PAGO A LOS TRABAJADORES POR TERMINACION DE LA RELACIÓN LABORAL, PÉRDIDA EN VENTA DE VALORES Y DECREMENTO POR VALUACIÓN DE MERCADO. INFORMACION AL CUARTO TRIMESTRE DE 2015.
CUMPLIMIENTO DE LA MISIÓN:
EN CUMPLIMIENTO A LOS FINES DEL FIDEICOMISO: SE HAN REALIZADO LAS APORTACIONES DE NACIONAL FINANCIERA Y LAS APORTACIONES DE LOS TRABAJADORES ADHERIDOS AL FIDEICOMISO DE CONTRIBUCIÓN DEFINIDA CORRESPONDIENTES AL CUARTO TRIMESTRE DE 2015; ASIMISMO, SE REALIZARON LOS PAGOS A LOS TRABAJADORES POR CONCEPTO DE TERMINACION DE LA RELACION LABORAL POR EL CUARTO TRIMESTRE DE 2015.</t>
  </si>
  <si>
    <t>APORTACIÓN INICIAL:   MONTO: $18,349.44   FECHA: 29/12/2006
OBSERVACIONES: EN ARCHIVOS ANEXOS SE ENVIAN LOS ESTADOS FINANCIEROS Y LOS ESTADOS DE CUENTA DEL CUARTO TRIMESTRE DE 2015. EN EL PORCENTAJE DE PARTICIPACION SE INDICA UN 77% YA QUE CORRESPONDE A APORTACIONES CON RECURSOS DE LA PROPIA FIDEICOMITENTE, PRECISANDO QUE NO SE RECIBEN APOYOS DEL GOBIERNO FEDERAL; EL 23% RESTANTE CORRESPONDE A APORTACIONES DE LOS TRABAJADORES DE LA FIDEICOMITENTE, ADHERIDOS AL PLAN DE PENSIONES DE CONTRIBUCION DEFINIDA.</t>
  </si>
  <si>
    <t>DESTINO: ENTREGAS POR CONCEPTO DE COMPLEMENTO PEA Y COSTO FINANCIERO DE PEA AL CUARTO TRIMESTRE DE 2015, DE CONFORMIDAD CON EL CONTRATO DEL FIDEICOMISO "COMPLEMENTO DEL PRESTAMO ESPECIAL PARA EL AHORRO (PEA) Y PRESTAMOS DE CORTO Y MEDIANO PLAZO PARA JUBILADOS BAJO EL PLAN DE BENEFICIO DEFINIDO"; MÁS PÉRDIDA EN VENTA DE VALORES Y DECREMENTO POR VALUACIÓN DE MERCADO. INFORMACIÓN AL CUARTO TRIMESTRE DE 2015.
CUMPLIMIENTO DE LA MISIÓN:
SE REALIZARON LAS ENTREGAS POR CONCEPTO DE COMPLEMENTO PEA Y COSTO FINANCIERO DE PEA DE CONFORMIDAD CON EL CONTRATO DE FIDEICOMISO "COMPLEMENTO DEL PRESTAMO ESPECIAL PARA EL AHORRO (PEA) Y PRESTAMOS DE CORTO Y MEDIANO PLAZO PARA JUBILADOS BAJO EL PLAN DE BENEFICIO DEFINIDO" EN CUMPLIMIENTO A LOS FINES DEL MISMO, POR EL CUARTO TRIMESTRE DEL EJERCICIO 2015.</t>
  </si>
  <si>
    <t>APORTACIÓN INICIAL:   MONTO: $1,000.00   FECHA: 15/05/2009
OBSERVACIONES: EN ARCHIVOS ANEXOS SE ENVIAN LOS ESTADOS FINANCIEROS DEL FIDEICOMISO Y ESTADO DE CUENTA DEL CUARTO TRIMESTRE DE 2015. EN EL PORCENTAJE DE PARTICIPACION SE INDICA UN 100% YA QUE CORRESPONDE A APORTACIONES CON RECURSOS DE LA PROPIA FIDEICOMITENTE, PRECISANDO QUE NO SE RECIBEN APOYOS DEL GOBIERNO FEDERAL.</t>
  </si>
  <si>
    <t>APORTACIÓN INICIAL:   MONTO: $1,000.00   FECHA: 11/11/2013
OBSERVACIONES: SIN COMENTARIOS</t>
  </si>
  <si>
    <t>DESTINO: SE INTEGRA POR LOS SIGUIENTES CONCEPTOS: HONORARIOS AL FIDUCIARIO POR $355,496.67, IMPUESTOS POR $49,030.30 DE ACUERDO A LA INFORMACIÓN REFLEJADA EN LOS ESTADOS FINANCIEROS AL 31 DE DICIEMBRE DE 2015 PROPORCIONADA POR NACIONAL FINANCIERA, SNC, DIRECCIÓN FIDUCIARIA. ASIMISMO, SE CONSIDERA EL PASIVO CUBIERTO EN ESTE TRIMESTRE X $19,920.00 REFLEJADO EN EDOS. FINANCIEROS DE DICIEMBRE 2014.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RESTITUCIÓN DEL VALOR DE LOS BIENES Y NUMERARIO ASEGURADOS INEXISTENTES A LOS INTERESADOS CUANDO PROCEDA SU DEVOLUCIÓN.</t>
  </si>
  <si>
    <t>APORTACIÓN INICIAL:   MONTO: $85,600,000.00   FECHA: 19/11/2002
OBSERVACIONES: LA INFORMACIÓN REPORTADA ES DE ACUERDO A LOS ESTADOS FINANCIEROS CON CIFRAS AL 31 DE DICIEMBRE DE 2015, GENERADOS POR NACIONAL FINANCIERA, DIRECCIÓN FIDUCIARIA. SE CONSIDERA COMO GASTO EL IMPORTE DE $19,920.00 REPORTADOS COMO PROVISIÓN DE PASIVO EL LOS ESTADOS FINANCIEROS DE DICIEMBRE 2014.</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</si>
  <si>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2015.</t>
  </si>
  <si>
    <t>DESTINO: PAGO OPORTUNO DE: OBLIGACIONES DE PENSIONES Y/O JUBILACIONES, GASTOS DE SERVICIO MÉDICO Y BENEFICIOS AL FALLECIMIENTO.
CUMPLIMIENTO DE LA MISIÓN:
PAGO PUNTUAL DE 7,114 PENSIONES Y JUBILACIONES A FIDEICOMISARIOS, ASI MISMO, SE OTORGO ATENCIÓN MÉDICO-QUIRURGICA, FARMACEUTICA Y HOSPITALARIA A 14,330 DERECHOHABIENTES AL CIERRE DEL MES DE DICIEMBRE DE 2015.</t>
  </si>
  <si>
    <t>APORTACIÓN INICIAL:   MONTO: $1,000.00   FECHA: 30/07/2003
OBSERVACIONES: 3 PAGARÉS CON SALDO AL 31-12-15 POR UN TOTAL DE $13,760,920,974.97 A TASA REAL DEL 4.70% A PLAZO DE 33 AÑOS Y AMORTIZACIÓN CON PAGO DE INTERESES TRIMESTRALES, DICHOS DOCUMENTOS FUERON EMITIDOS POR EL GOBIERNO FEDERAL, CON FECHA DE APERTURA DE 4-04-13, LOS CUALES SUSTITUYEN A LOS ADQUIRIDOS EN 2006; $1,204,902,934.90 DE GANANCIA INFLACIONARIA DE LOS SALDOS INSOLUTOS DE LOS PAGARÉS DE GOBIERNO FEDERAL; $82,275,289.57 DE INTERESES DEVENGADOS AL CORTE DE DICIEMBRE DE 2015; INVERSIONES EN REPORTOS CON VALORES GUBERNAMENTALES Y PAGARÉS DE INMEDIATA REALIZACIÓN POR $734,134,767.85. EL IMPORTE DE LOS INGRESOS ACUMULADOS SE OBTIENE DE LA SUMA DE LOS SIGUIENTES CONCEPTOS DEL EDO. DE RESULTADOS: INTERESES COBRADOS, BENEFICIOS Y PRODUCTOS DIVERSOS, VALORIZACIÓN DE CUENTAS EN UDI´S E INTERESES COBRADOS S/ VALORES GUBERNAMENTALES Y AMORTIZACIONES DE PAGARÉS DE GOBIERNO FEDERAL, INCLUIDA LA AMORTIZACIÓN ANTICIPADA, DE LOS TRES PAGARÉS CONFORME AL CONTRATO MODIFICADO ($1,539,317,868.48). EL MONTO DE LOS EGRESOS ACUMULADOS SE OBTIENEN DE LA SUMA DE LOS SIGUIENTES CONCEPTOS: COMISIONES, HONORARIOS, RENTAS, OTROS GASTOS DE ADMINISTRACIÓN Y ENTREGAS A FIDEICOMISARIOS, ASÍ COMO LA VARIACIÓN NETA POR PAGO DE PASIVOS ENTRE 2014 Y 2015 POR $-108,596,283.60 Y LA VARIACIÓN NETA DE LAS APLICACIONES PATRIMONIALES QUE NO REQUIRIERON FLUJO DE EFECTIVO POR $699,918,927.27. LAS CIFRAS PRESENTADAS EN EL PRESENTE DOCUMENTO FUERON EXTRAÍDAS DE LA CONTABILIDAD PARTICULAR DEL FIDEICOMISO.</t>
  </si>
  <si>
    <t>DESTINO: DESDE EL TERCER TRIMESTRE DE 2015, SE COMPROBÓ EL IMPORTE TOTAL DEL DONATIVO DE RECURSOS PÚBLICOS OTORGADO EN 2014 AL MUSEO, POR UN IMPORTE DE $6,000,000.00. DURANTE EL CUARTO INFORME TRIMESTRAL SE OTORGARON RECURSOS AL FIDEICOMISO MUSEO DOLORES OLMEDO PATIÑO POR UN IMPORTE DE $3,675,290.00 BAJO LA FIGURA DE SUBSIDIO, FIRMANDO UN CONVENIO ENTRE LAS PARTES EL PASADO 9 DE NOVIEMBRE DE 2015, ESTABLECIENDO PARA SU EJERCICIO UN PROGRAMA DE TRABAJO PARA 2015 QUE CONSTA DE SEIS PROYECTOS.
CUMPLIMIENTO DE LA MISIÓN:
AL CUARTO TRIMESTRE, SE REALIZÓ LA PRESENTACIÓN DE DIVERSAS MUESTRAS PLÁSTICAS, ASÍ COMO LA PRESERVACIÓN Y DIFUSIÓN AL PÚBLICO DE LA COLECCIÓN PRIVADA MÁS IMPORTANTE DE LA PRODUCCIÓN ARTÍSTICA DE DIEGO RIVERA Y DE FRIDA KAHLO, ADEMÁS DE MANTENER EL APOYO AL CUMPLIMIENTO DE SU OBJETO SOCIAL.</t>
  </si>
  <si>
    <t>APORTACIÓN INICIAL:   MONTO: $64,785,852.00   FECHA: 10/12/1993
OBSERVACIONES: CABE SEÑALAR, QUE EL NÚMERO DE VISITANTES APOYADOS CON EL DONATIVO, OTORGADO EN NOVIEMBRE DE 2014 ES DE 94,818, EN SUS DIFERENTES MODALIDADES, APLICÁNDOSE RECURSOS, DE ACUERDO A LO SEÑALADO POR EL MUSEO, POR $6’000,004.00, SIN EMBARGO, EN EL SISTEMA SE REPORTÓ PARA EL PERIODO DEL CUARTO TRIMESTRE DE 2014. AL TERCER TRIMESTRE DE 2015 SE REALIZARON EROGACIONES POR $6’057,980.45, DEBIDO A LA APLICACIÓN DE CHEQUES POR $58,000.00, QUE REALIZÓ POR ERROR EL BANCO HSBC Y QUE, POSTERIORMENTE COMO SE REGISTRÓ EN LOS INGRESOS, LOS REINTEGRÓ EL BANCO AL FIDEICOMISO. POR LO ANTERIOR, EL MUSEO INFORMA QUE YA EJERCIÓ EN SU TOTALIDAD LOS RECURSOS DEL DONATIVO OTORGADO EN NOVIEMBRE DE 2014, POR $6’000,000.00, Y QUE LOS RECURSOS EN EL SALDO DE LA CUENTA BANCARIA POR $5,117.00 CORRESPONDEN A RECURSOS DEL PROPIO MUSEO PARA MANTENER EL SALDO MÍNIMO REQUERIDO POR LA INSTITUCIÓN BANCARIA PARA MANTENER ACTIVA LA CUENTA. CON RESPECTO AL SUBSIDIO, EL MUSEO EROGÓ EN LA EJECUCIÓN DE LOS 6 PROYECTOS, LA CANTIDAD DE $2,480,277.97, Y DE FORMA PRELIMINAR TENDRÁ QUE REINTEGRAR $1,195,012.03. A LA FECHA NO HA SIDO POSIBLE ESTABLECER UN MONTO DEFINITIVO PARA REINTEGRAR POR PARTE DEL FIDEICOMISO, TODA VEZ QUE DIVERSAS FACTURAS PRESENTADAS COMO COMPROBACIÓN DEL EJERCICIO DE LOS RECURSOS PÚBLICOS OTORGADOS PRESENTAN INCONSISTENCIAS, POR LO CUAL SE ENCUENTRAN EN FASE DE ACLARACIÓN Y /O CORRECCIÓN. NO SE REPORTAN RENDIMIENTOS FINANCIEROS, TODA VEZ QUE LA SUBCUENTA ESPECÍFICA SOLO ES DE CHEQUES.</t>
  </si>
  <si>
    <t>DESTINO: LOS RECURSOS SE CANALIZARÁN AL FOMENTO Y DESARROLLO DE OPERACIONES DE IMPULSO A LOS PROYECTOS DEL SECTOR RURAL Y AGROINDUSTRIAL, ASÍ COMO TODAS AQUELLAS ACTIVIDADES NECESARIAS PARA LA CONSECUCIÓN DE LOS OBJETIVOS DE DICHO SECTOR.
CUMPLIMIENTO DE LA MISIÓN:
POR SER DE RECIENTE CREACIÓN, A LA FECHA EL FICA NO SE HAN ALCANZADO EL CUMPLIMIENTO DE METAS.</t>
  </si>
  <si>
    <t>APORTACIÓN INICIAL:   MONTO: $3,000,000.00   FECHA: 06/01/2015
OBSERVACIONES: SE PRESENTA INFORMACIÓN FINANCIERA DEL FICA 3 CON CORTE AL CUARTO TRIMESTRE DE 2015.</t>
  </si>
  <si>
    <t>APORTACIÓN INICIAL:   MONTO: $6,250,000.00   FECHA: 11/12/2008
OBSERVACIONES: SE INFORMA LA SITUACIÓN FINANCIERA PRELIMINAR DEL FICA SURESTE AL CIERRE DEL CUARTO TRIMESTRE DE 2015.</t>
  </si>
  <si>
    <t>APORTACIÓN INICIAL:   MONTO: $1,000,000.00   FECHA: 12/05/2010
OBSERVACIONES: SE PROCEDE A REGISTRAR LA INFORMACIÓN FINANCIERA PRELIMINAR DEL FICA ACTIVA CORRESPONDIENTE AL CIERRE DEL CUARTO TRIMESTRE DE 2015.</t>
  </si>
  <si>
    <t>APORTACIÓN INICIAL:   MONTO: $0.01   FECHA: 09/08/2011
OBSERVACIONES: EN CUMPLIMIENTO A LAS DISPOSICIONES NORMATIVAS, SE ENVÍA LA INFORMACIÓN CORRESPONDIENTE AL CUARTO TRIMESTRE DE 2015.</t>
  </si>
  <si>
    <t>APORTACIÓN INICIAL:   MONTO: $5,000,000.00   FECHA: 26/11/2012
OBSERVACIONES: SE PROCEDE AL REGISTRO DEL FICA LOGISTICS CON INFORMACIÓN FINANCIERA PRELIMINAR AL CIERRE DEL CUARTO TRIMESTRE DE 2015.</t>
  </si>
  <si>
    <t>DESTINO: APORTAR RECURSOS AL FIDEICOMISO 10055 DE L@RED DE LA GENTE PARA CONTRIBUIR EN LAS ACTIVIDADES Y EVENTOS DE DIFUSIÓN Y PUBLICIDAD DE L@RED DE LA GENTE COMO AGRUPACIÓN FINANCIERA PARA LA PRESTACIÓN DE SERVICIOS A LA POBLACIÓN DEL SECTOR DE AHORRO Y CRÉDITO POPULAR. .
CUMPLIMIENTO DE LA MISIÓN:
AL CUARTO TRIMESTRE EL NÚMERO DE MIEMBROS DEL FIDEICOMISO CORRESPONDE A 190 CAJAS INCLUYENDO A BANSEFI. SE CONTINUO CON LA DISPERSIÓN DE LOS PAGOS DE PROSPERA (UN PROMEDIO DE FAMILIAS BIMESTRALES). EN EL CASO DE REMESAS INTERNACIONALES SE REALIZARÓN 1,281,224 OPERACIONES, RESPECTO A REMESAS NACIONALES SE REALIZARON 4,186 OPERACIONES, CUENTA A CUENTA 31 OPERACIONES, RECEPCIÓN POR CUENTA DE TERCEROS 144,201 TELMEX OPERACIONES Y MICROSEGUROS 6,802 OPERACIONES.</t>
  </si>
  <si>
    <t>APORTACIÓN INICIAL:   MONTO: $490,994.91   FECHA: 21/12/2004
OBSERVACIONES: EL FIDUCIARIO ES BANSEFI. LA PARTIDA PRESUPUESTAL AFECTADA ES 483010 DONACIONES A FIDEICOMISOS. EL ÁMBITO ES MIXTO PRIVADO.EN ESTE INFORME FINANCIERO SÓLO SE REPORTA EL MONTO DE LA SUBCUENTA CORRESPONDIENTE A RECURSOS PROPIOS(PUBLICOS FEDERALES) ANTES DE IVA.</t>
  </si>
  <si>
    <t>DESTINO: DURANTE EL EJERCICIO 2015,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</si>
  <si>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CON INFORMACIÓN AL CIERRE DEL EJERCICIO 2015.</t>
  </si>
  <si>
    <t>APORTACIÓN INICIAL:   MONTO: $1.00   FECHA: 19/10/2006
OBSERVACIONES: RESPECTO DE LA INFORMACIÓN FINANCIERA, LOS INGRESOS POR INTERESES QUE SE REPORTAN EN EL ESTADO DE RESULTADOS POR $168,537.56 SON EN REALIDAD UN REGISTRO CONTABLE QUE SE ORIGINA CON LOS DERECHOS DE COBRO QUE TIENE EL MANDATO, ESTO NO SIGNIFICA QUE EL MANDATO CUENTE CON RECURSOS LIQUIDOS, PUES TAL COMO SE HA INFORMADO EN OTRAS OCASIONES LA DISPONIBILIDAD DEL MANDATO ES DE CERO PESOS. EL MANDATARIO NO REPORTÓ APORTACIÓN INICIAL (EN ESTOS CAMPOS SE REGISTRÓ LA CANTIDAD DE 1 PESO Y UNA FECHA SÓLO CON EL FIN DE QUE EL SISTEMA PERMITA SEGUIR CAPTURANDO LA INFORMACIÓN). DEBIDO A QUE EL PRESENTE ACTO JURIDICO NO RECIBE APORTACIONES FEDERALES SE REPORTA SU PATRIMONIO TOTAL. AL 31/12/2015 EL PATRIMONIO DEL MANDATO ES DE $5,955,610.72 Y SE COMPONE DE PATRIMONIO ($5’000,000.00) MENOS APLICACIONES PATRIMONIALES ($1’675,422.71); REMANENTES DE EJERCICIOS ANTERIORES ($2,462,495.87); Y REMANENTE DEL EJERCICIO ($ 168,537.56).</t>
  </si>
  <si>
    <t>DESTINO: N/A
CUMPLIMIENTO DE LA MISIÓN:
EL MANDATO ESTÁ EN PROCESO DE TERMINACIÓN. AL TÉRMINO DEL 2015 NO SE PRESENTAN AVANCES RELEVANTES EN EL PROCESO DE TERMINACIÓN DEL MANDATO. PARA AVANZAR EN EL PROCESO DE TERMINACIÓN SE TIENE QUE INVESTIGAR EL ESTATUS DE LAS PROPIEDADES ASOCIADAS AL MANDATO LOCALIZADAS EN EL ESTADO DE TEXAS DE LOS ESTADOS UNIDOS DE AMÉRICA.</t>
  </si>
  <si>
    <t>APORTACIÓN INICIAL:   MONTO: $100.00   FECHA: 22/11/1991
OBSERVACIONES: EL PRESENTE ACTO JURÍDICO NO RECIBE APORTACIONES FEDERALES, DEBIDO A LO ANTERIOR SE REPORTA EL PATRIMONIO TOTAL. AL 31 DE DICIEMBRE DE 2015 EL PATRIMONIO TOTAL DEL PRESENTE ACTO JURIDICO ES EN MONEDA NACIONAL DE: $446,303.91 Y ESTÁ COMPUESTO POR PATRIMONIO $254,733.59, REMANENTE DE EJERCICIOS ANTERIORES $126,637.34, Y RESULTADO DEL EJERCICIO EN CURSO $64,932.98. POR SU PARTE EL ACTIVO SE COMPONE DE INVERSIONES EN VALORES $446,303.91 NOTA: LA APORTACIÓN INICIAL ES EN MONEDA EXTRANJERA (DÓLARES DE LOS ESTADOS UNIDOS).</t>
  </si>
  <si>
    <t>DESTINO: N/A
CUMPLIMIENTO DE LA MISIÓN:
EL MANDATO SE ENCUENTRA EN PROCESO DE TERMINACIÓN. LA SHCP ESTÁ EVALUANDO LAS ACCIONES A SEGUIR CON BASE EN LOS RESULTADOS DE LA INVESTIGACIÓN ASOCIADA A LAS PROPIEDADES DEL MANDATO. AL CUARTO TRIMESTRE DE 2015 NO SE HAN PRESENTADO AVANCES RELEVANTES.</t>
  </si>
  <si>
    <t>APORTACIÓN INICIAL:   MONTO: $216.23   FECHA: 18/02/1941
OBSERVACIONES: DEBIDO A QUE EL PRESENTE ACTO JURÍDICO NO RECIBE APORTACIONES FEDERALES SE REPORTA SU PATRIMONIO TOTAL. SU PATRIMONIO TOTAL AL 31 DE DICIEMBRE DE 2015 ES DE $11,287,089.32 Y SE COMPONE POR PATRIMONIO $7,830,688.54 MÁS REMANENTES DE EJERCICIOS ANTERIORES $3,346,848.11 MÁS RESULTADO DEL EJERCICIO EN CURSO $109,552.67. EL ACTIVO A SU VEZ SE COMPONE POR INVERSIONES EN VALORES $3,714,766.38 ASÍ COMO INMUEBLES POR $7,572,322.94.</t>
  </si>
  <si>
    <t>DESTINO: EN 2015, LOS EGRESOS CORRESPONDEN AL PAGO DE HONORARIOS ($869,565.22), A IMPUESTOS DIVERSOS ($139,130.44), A COSTO DE ADMINISTRACIÓN (TRASPASO DE RECURSOS EN JULIO DE LA CUENTA EN PESOS DEL MANDATO AL FIDEICOMISO FONDO DE INFRAESTRUCTURA PARA PAÍSES DE MESOAMÉRICA Y EL CARIBE POR $11'215,149.40) QUE NO SE CONSIDERA COMO PRÉSTAMO DIRECTO SINO COMO GASTO, AL TRASPASO DE RECURSOS DE LA CUENTA EN DÓLARES AL FIDEICOMISO FONDO DE INFRAESTRUCTURA PARA PAÍSES DE MESOAMÉRICA Y EL CARIBE ($663’111,095.04, EQUIVALENTE A $41’245,434.22 DÓLARES, TIPO DE CAMBIO DE 16.0772 AL 31 DE JULIO) Y AL FINANCIAMIENTO OTORGADO A NICARAGUA ($384’042,158.78).
CUMPLIMIENTO DE LA MISIÓN:
EN EL PERIODO QUE SE INFORMA SE DESEMBOLSARON RECURSOS POR $384’042,158.78 PARA EL HOSPITAL MILITAR EN NICARAGUA Y SE TRASPASARON RECURSOS AL FIDEICOMISO FONDO DE INFRAESTRUCTURA PARA PAÍSES DE MESOAMÉRICA Y EL CARIBE POR $674'326,244.44 COMPUESTO POR: $11'215,149.40 (COSTO DE ADMINISTRACIÓN) Y $663'111,095.04 POR SU EQUIVALENTE DE LA CUENTA EN DÓLARES.</t>
  </si>
  <si>
    <t>APORTACIÓN INICIAL:   MONTO: $3,531,961,424.37   FECHA: 01/06/2008
OBSERVACIONES: LA DISPONIBILIDAD AL 31 DE DICIEMBRE DE 2015 CONFORME A LOS ESTADOS DE CUENTA DE LA TESOFE ASCIENDE A: CUENTA EN MONEDA NACIONAL $20'543,051.07 Y CUENTA EN DÓLARES $7’945,631.95.</t>
  </si>
  <si>
    <t>DESTINO: AL CUARTO TRIMESTRE DE 2015, SE EROGARON RECURSOS POR 590,529.41 PARA EL PAGO DE HONORARIOS FIDUCIARIOS ASÍ COMO DEL DICTAMEN DE ESTADOS FINANCIEROS,SE ENTERÓ A LA TESOFE 869,911,817.13, CON LO QUE EL MANDATO DEL FARP, QUEDÓ EN CEROS Y SE PROCEDIÓ A LA TERMINACIÓN DEL MISMO CON FECHA 29 DE DICIEMBRE DE 2015.
CUMPLIMIENTO DE LA MISIÓN:
DE CONFORMIDAD CON EL NUMERAL OCTAVO DE LOS LINEAMIENTOS DEL FARP,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</si>
  <si>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DESTINO: COMPRA DE EQUIPO MILITAR, GASTOS BANCARIOS DE OPERACIÓN.
CUMPLIMIENTO DE LA MISIÓN:
SE CUBRIÓ DE MANERA OPORTUNA LAS ADQUISICIONES DE EQUIPO MILITAR ASÍ COMO LA CONTRATACIÓN DE OBRA PÚBLICA Y SERVICIOS NECESARIOS.</t>
  </si>
  <si>
    <t>DESTINO: ACTIVIDADES DE OPERACIÓN DEL HOTEL FIESTA INN MAZATLAN
CUMPLIMIENTO DE LA MISIÓN:
SE CONCLUYÓ EL CONTRATO DE OPERACIÓN HOTELERA Y ESTÁ EN PROCESO DE EXTINCIÓN EL FIDEICOMISO.</t>
  </si>
  <si>
    <t>APORTACIÓN INICIAL:   MONTO: $500,000.00   FECHA: 01/10/2002
OBSERVACIONES: EXISTEN IMPORTES EN CONCILIACION POR $4,721.20 ESTAS CIFRAS ESTAN ACTUALIZADAS AL 31 DE DICIEMBRE DEL 2015 Y DICHA INFORMACION SE ENCUENTRA EN LA PAGINA DEL COLEGIO DE POSTGRADUADOS.</t>
  </si>
  <si>
    <t>DESTINO: PROGRAMA DE OBSERVADORES A BORDO DE EMBARCACIONES ATUNERAS, CAMARONERAS Y TIBURONERAS, SEGUIMIENTO Y VERIFICACIÓN EN TIERRA DE ATÚN, ETC.
CUMPLIMIENTO DE LA MISIÓN:
DESDE EL INICIO DEL PROGRAMA DE OBSERVADORES, SE HA PARTICIPADO EN: 2407 EMBARCACIONES ATUNERAS MAYORES DE 363 T/M; 7190 DE ATÚN CON PALAGRE; 1960 DE PESCA DE CAMARÓN DE ALTAMAR EN O.P Y GM; 3359 DE CAMARÓN (PANGA) DEL ALTO G. DE CALIFORNIA Y COSTAS DE SINALOA; 600 DE PESCA DE TIBURÓN; 3236 VERIFICACIONES DE DESCARGA DE EMBARCACIONES DE MEDIANA ALTURA Y 103545 DE DESCARGA DE CAMARÓN RIVEREÑO.</t>
  </si>
  <si>
    <t>DESTINO: PAGO A PROVEEDORES, PRESTADORES DE SERVICIOS, HONORARIOS FIDUCIARIOS.
CUMPLIMIENTO DE LA MISIÓN:
LAS VIVS. BENEFICIADAS DEL PROG. DE COBERT. SOCIAL PARA LA TRANSICIÓN A LA TDT, QUE CUENTEN CON SEÑAL DE TV DIGITAL, LAS ZONAS BENEFICIADAS SON: CENTRO 93%, FRONTERA NOROESTE 92%, FRONTERA NORTE 97%, LA LAGUNA 97%, NOROESTE 97% OCCIDENTE-BAJÍO 97% RESTO DEL PAÍS 93%.</t>
  </si>
  <si>
    <t>DESTINO: PRÉSTAMOS OTORGADOS A LOS TRABAJADORES, GASTOS FIDUCIARIOS Y OTROS GASTOS.
CUMPLIMIENTO DE LA MISIÓN:
SE SOLICITARON 1156 PRÉSTAMOS, LOS CUALES SE OTORGARON AL 100%, EN CUMPLIMIENTO A LOS FINES DEL FIDEICOMISO.</t>
  </si>
  <si>
    <t>DESTINO: EL IMPORTE DE LOS HONORARIOS CORRESPONDE A LOS MESES DE ENERO - DICIEMBRE DE 2015; ASIMISMO, LOS EGRESOS ACUMULADOS CORRESPONDEN A LOS ACUERDOS C.T.2165-8/1RA. SESIÓN DEL AÑO 2014/13-08-14 DEL COMITÉ TÉCNICO DEL FIDEICOMISO 2165-8 Y 1RA SESIÓN DEL AÑO 2015/01-04-15/ACUERDO PRIMERO Y ÚNICO; 2DA SESIÓN DEL AÑO 2015/14-07-15.1 Y 3RA SESIÓN DE AÑO 2015/23-09-15.
CUMPLIMIENTO DE LA MISIÓN:
EL FIDEICOMISO CONTINÚA CON LOS FINES PARA LOS QUE FUE CREADO.</t>
  </si>
  <si>
    <t>APORTACIÓN INICIAL:   MONTO: $30,843,795.44   FECHA: 28/09/2007
OBSERVACIONES: INFORMACIÓN AL 31 DE DICIEMBRE DE 2015, REMITIDA POR CAPUFE.</t>
  </si>
  <si>
    <t>APORTACIÓN INICIAL:   MONTO: $1.00   FECHA: 27/07/1972
OBSERVACIONES: LA DISP.CORRESPONDE AL PATRIMONIO CON CIFRAS AL 31 DE DICIEMBRE DE 2015,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</si>
  <si>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31,405 JUBILADOS MENSUALES EN PROMEDIO.</t>
  </si>
  <si>
    <t>APORTACIÓN INICIAL:   MONTO: $50,000.00   FECHA: 19/12/1997
OBSERVACIONES: LA DISPONIBILIDAD CORRESPONDE AL PATRIMONIO. SE PAGÓ EN TIEMPO Y FORMA LA PENSIÓN DE 31,405 JUBILADOS MENSUALES EN PROMEDIO. SE CUMPLE CON EL INDICADOR AL 100%.</t>
  </si>
  <si>
    <t>DESTINO: PARA EL DESARROLLO DEL NUEVO AEROPUERTO INTERNACIONAL DE LA CIUDAD DE MÉXICO.
CUMPLIMIENTO DE LA MISIÓN:
AL CIERRE DEL CUARTO TRIMESTRE, SE HAN COMPROMETIDO RECURSOS POR UN TOTAL DE 7,229.8 MILLONES DE PESOS (MDP), DERIVADO DE LA FIRMA DE 58 CONTRATOS EN MONEDA NACIONAL Y 1 EN DÓLARES SIN EJERCICIO AL CORTE, DE LOS CUALES, 39 HAN CONCLUIDO. EN CÉDULA ANEXA, SE ACOMPAÑA EL AVANCE FÍSICO FINANCIEROS DE LOS CONTRATOS EN EJECUCIÓN, CON UN EJERCIDO DE 2,336.5 MDP.</t>
  </si>
  <si>
    <t>APORTACIÓN INICIAL:   MONTO: $70,000,000.00   FECHA: 01/09/1995
OBSERVACIONES: EL FIDEICOMISO YA NO REPORTA MOVIMIENTOS PORQUE SE ENCUENTRA EN TRÁMITE DE BAJA, A TRAVÉS DE ESTE SISTEMA, SOLICITUD DEL 18-DIC-2015 CON FOLIO 4196635, DE CONFORMIDAD CON EL ART. 32 DEL REG. INT DE LA SCT., PARA LO CUAL SE ADJUNTARÓN LOS OFICIOS SCT.6.22.1.882-2015 Y 883 DEL CENTRO SCT DE Q. ROO, CON LOS QUE SE ENVIÓ EL CONVENIO DE EXTINCIÓN A LA SUBSECRETARÍA DE CRÉDITO Y FINANZAS DEL GOB. DEL EDO. DE Q. ROO Y AL TITULAR DEL OIC, RESPECTIVAMENTE.</t>
  </si>
  <si>
    <t>DESTINO: NO APLICA
CUMPLIMIENTO DE LA MISIÓN:
ADMINISTRACIÓN DE LA COBRANZA DE TELEPEAJE.</t>
  </si>
  <si>
    <t>DESTINO: PAGOS POR CONCEPTO DE GUIÓN MUSEOGRÁFICO, DIRECCIÓN TÉCNICA MUSEOLÓGICA Y MUSEOGRÁFICA, ESTUDIO DE GEORADAR, COORDINACIÓN Y REVISIÓN DEL PROYECTO EJECUTIVO, DESARROLLO DEL PROYECTO EJECUTIVO DE ARQUITECTURA, INGENIERÍA Y MUSEOGRAFÍA PARA LA CONSTRUCCIÓN DEL PABELLÓN AEROESPACIAL Y POR LA PRODUCCIÓN EDITORIAL DEL LIBRO "100 AÑOS DE LA AVIACIÓN EN MÉXICO", ESTUDIOS ANÁLISIS COSTO-EFICIENCIA, ESTUDIOS DE MECÁNICA DE SUELOS Y SONDEOS DE PERFORACIÓN, DESARROLLO CONCEPTUAL Y DISEÑO DIGITAL, PAGO HONORARIOS E IMPUESTOS.
CUMPLIMIENTO DE LA MISIÓN:
ESTUDIO DE MECÁNICA DE SUELOS Y SONDEOS DE PERFORACIÓN CONTINÚA PARA LOCALIZAR CON PRECISIÓN LAS OBRAS INDUCIDAS EN EL SUBSUELO DEL PREDIO EN DONDE SE REALIZARÁ LA CONSTRUCCIÓN DEL PABELLÓN AEROESPACIAL, ASÍ COMO ADECUACIÓN AL PROYECTO DE CIMENTACIÓN Y LA ACTUALIZACIÓN DEL PAQUETE DE LICITACIÓN Y ACTUALIZACIÓN DE LA JUSTIFICACIÓN ECONÓMICA, SE LLEVA UN 100% DE AVANCE FINANCIERO.</t>
  </si>
  <si>
    <t>APORTACIÓN INICIAL:   MONTO: $35,000,000.00   FECHA: 24/12/2009
OBSERVACIONES: LA DISPONIBILIDAD CORRESPONDE AL PATRIMONIO DEL MANDATO AL 31 DE DICIEMBRE DE 2015, EN LOS ESTUDIOS DE MECÁNICA DE SUELOS Y SONDEOS DE PERFORACIÓN SE TIENE UN AVANCE FINANCIERO DEL 100%.</t>
  </si>
  <si>
    <t>DESTINO: MEJORAR LA COMPETITIVIDAD DE LAS PYMES.
CUMPLIMIENTO DE LA MISIÓN:
CON OBJETIVO DE DETERMINAR EL CUMPLIMIENTO DE LA MISIÓN Y FINES DEL FILANFI, SE ESTAN REALIZANDO ACCIONES DE EVALUACIÓN DE LOS PROGRAMAS E IMPACTOS (SE ANEXA INFORME DE ACTIVIDADES TRIMESTRE OCTUBRE - DICIEMBRE 2015)</t>
  </si>
  <si>
    <t>DESTINO: SE HAN MINISTRARON LOS PROYECTO FME2013-21, FME2013-22 Y FME2013-23 PARA EL FORMTALECIMIENTO DEL FONDO MUTUAL SECTORIAL; SE MINISTRARON LOS PROYECTOS FOLIO FME2015-1, FME2015-2 Y FME2015-3, FME2015-4,FME2015-5, FME2015-6, FME2015-7 Y FME2015-8 POR UN MONTO DE 3,409.10 MDP. EL CONCEPTO DE "-PAGO DE HONORARIOS Y COMISIONES (FIDUCIARIOS O BANCARIOS)" INCLUYE EL MONTO DE $1,299,200.00 POR CONCEPTO DE PASIVO A CORTO PLAZO (BALANCE GENERAL).
CUMPLIMIENTO DE LA MISIÓN:
SE DIO CUMPLIMIENTO AL ARTICULO 33 DEL PEF PARA EL EJERCICIO FISCAL 2015, EL 13 DE FEBRERO DE 2015.</t>
  </si>
  <si>
    <t>DESTINO: EL GASTOS DE LOS ESTADOS FINANCIEROS 11,799,280.80 RESERVAS POR PAGAR 2015 114,953,59 EGRESO TOTAL A DIC 11,684,327.21 MÁS LA RESERVA DE ENERO A DICIEMBRE ES DE 114,953.59 EN ESTADO FINANCIERO ES POR UN TOTAL DE 4,675,136.21
CUMPLIMIENTO DE LA MISIÓN:
SE PROPORCIONO ASISTENCIA TECNICA Y CAPACITACION.</t>
  </si>
  <si>
    <t>DESTINO: APOYAR PARCIALMENTE, LOS PROYECTOS DE CARÁCTER EDUCATIVO, CULTURAL Y ACADÉMICO QUE AYUDEN A ESTRECHAR LOS LAZOS DE AMISTAD, ASÍ COMO A INCREMENTAR EL CONOCIMIENTO MUTUO (MÉXICO-JAPÓN).
CUMPLIMIENTO DE LA MISIÓN:
SE LLEVÓ A CABO LA CELEBRACIÓN DE LAS LVI Y LVII REUNIONES DEL COMITÉ TÉCNICO EN LAS QUE SE RENOVÓ EL CONTRATO. SE TIENE PREVISTO PARA EL EJERCICIO 2016,LA CELEBRACIÓN DE LA LVIII REUNIÓN DEL COMITÉ TÉCNICO EN ENERO DEL MISMO</t>
  </si>
  <si>
    <t>APORTACIÓN INICIAL:   MONTO: $23,610,000.00   FECHA: 02/02/1982
OBSERVACIONES: SE ESTÁN CONSIDERANDO LOS ESTADOS DE CUENTA, BALANZA DE COMPROBACIÓN, ESTADO DE RESULTADOS Y BALANCE GENERAL AL 31 DE DICIEMBRE DE 2015.</t>
  </si>
  <si>
    <t>APORTACIÓN INICIAL:   MONTO: $0.01   FECHA: 03/03/1992
OBSERVACIONES: NO SE CUENTA CON DATOS EXACTOS DE LA PRIMERA APORTACIÓN. SE ENVÍAN ESTADOS FINANCIEROS CON CORTE AL 31 DE DICIEMBRE DE 2014, EN VIRTUD DE QUE NO HAN ENVIADO LOS CORRESPONDIENTES AL MES DE DICIEMBRE DE 2015</t>
  </si>
  <si>
    <t>DESTINO: COMUNIDADES ESCOLARES PARA ATENDER CARENCIAS FÍSICAS DE LAS COMUNIDADES ESCOLARES BENEFICIADAS; AEL PARA GASTOS DE OPERACIÓN, APOYO A LA SUPERVISIÓN ESCOLAR E INIFED Y ORGANISMOS ESTATAES DE INFRAESTRUCTURA EDUCATIVA PARA SUPERVISIÓN TÉCNICA, CONCLUSIÓN DEL CICLO ESCOLAR 2014-2015 E INICIO DEL CICLO ESCOLAR 2015-2016.
CUMPLIMIENTO DE LA MISIÓN:
AL CUARTO TRIMESTRE SE DISPERSÓ EL 100% DE LOS RECURSOS A LAS COMUNIDADES ESCOLARES BENEFICIADAS DEL COMPONENTE 1, 2, Y A LAS AEL GASTOS DE OPERACIÓN Y APOYO A LA SUPERVISIÓN ESCOLAR E INIFED Y ORGANISMOS ESTATALES DE INFRAESTRUCTURA FÍSICA EDUCATIVA PARA SUPERVISIÓN TÉCNICA, Y SE DIO INICIO AL ENVIO DE LOS RECURSOS DEL COMPONENTE 1, 2, 3 Y GASTOS DE OPERACIÓN DEL CICLO ESCOLAR 2015-2016.</t>
  </si>
  <si>
    <t>APORTACIÓN INICIAL:   MONTO: $7,542,036,483.00   FECHA: 10/09/2014
OBSERVACIONES: SE CONSIDERA EN EL CONCEPTO DE APORTACIONES DE RECURSOS FISCALES, EL INCREMENTO REALIZADO EN EL RUBRO DE PATRIMONIO POR UN IMPORTE DE $7,491,575,787.00 PARA EL CICLO ESCOLAR 2015-2016, MISMO QUE SE VE REFLEJADO EN EL BALANCE GENERAL EN EL RUBRO DE PATRIMONIO (ANEXO). EN LOS RENDIMIENTOS FINANCIEROS SE INCLUYEN LOS CORRESPONDIENTES AL CICLO ESCOLAR 2015-2016 POR $145,536,705.00 Y $21,151,945.00 DEL CICLO ESCOLAR 2014-2015; LOS HONORARIOS FIDUCIARIOS QUE SE PRESENTAN EN EL ESTADO DE RESULTADOS ASCIENDEN A $2,737,169.49, ESTOS INCLUYEN $236,316.69 DE LOS MESES DE NOVIEMBRE Y DICIEMBRE PAGADOS.</t>
  </si>
  <si>
    <t>DESTINO: "TRANSFERENCIAS EN CONCEPTO DE: REGLAS DE OPERACIÓN: POR UN MONTO DE $186,040,567.20. A LOS ESTADOS DE BAJA CALIFORNIA SUR, CHIAPAS, CHIHUAHUA, GUERRERO, JALISCO, NAYARIT Y YUCATÁN. APORTACIONES ADICIONALES: POR UN MONTO DE $58,538,350.49. A LOS ESTADOS DE AGUASCALIENTES, BAJA CALIFORNIA, CAMPECHE, CHIAPAS, COAHUILA, DURANGO, GUANAJUATO, GUERRERO, JALISCO, MÉXICO, MICHOACÁN, MORELOS, NAYARIT, PUEBLA QUERÉTARO, QUINTANA ROO, SINALOA, TABASCO, TAMAULIPAS, TLAXCALA, ZACATECAS. PROYECTOS DE INNOVACIÓN ESTATALES: POR UN MONTO DE $ 30,677,389.15. A LOS ESTADOS DE CHIAPAS, COAHUILA, COLIMA Y NAYARIT."
CUMPLIMIENTO DE LA MISIÓN:
TRANSFERENCIA DE $186,040,567.20 A 7 ENTIDADES TRAS LA CONCESIÓN DE PRÓRROGA POR EL COMITÉ DEL PEC; SEGUIMIENTO A 14 PROYECTOS DE INNOVACIÓN ESTATALES; SEGUIMIENTO AL CIERRE DE LA 2A GENERACIÓN DEL DIPLOMADO UNA SUPERVISIÓN EFECTIVA PARA LA MEJORA DEL APRENDIZAJE Y APERTURA DE LA 3A GENERACIÓN; TRANSFERENCIA DE $58,538,350.49 A 21 ENTIDADES EN CONCEPTO DE RECURSOS ADICIONALES; SEGUIMIENTO A LA EVALUACIÓN DE IMPACTO.</t>
  </si>
  <si>
    <t>DESTINO: SE ESTUVO REPORTANDO ERRONEAMENTEDISPONBILIDAD DE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LOS $2,057,486.54, SON RECURSOS DE ANUIES, A.C. Y NO DEL FIDEICOMISO SUPERA, SE ANEXA ESTA CUENTA BANCARIO.
CUMPLIMIENTO DE LA MISIÓN:
SE TIENE UN CUMPLIMIENTO GENERAL DEL 75.38%, SE ANEXA SITUACION DE BECARIOS AL 31 DE DICIEMBRE DE 2015.</t>
  </si>
  <si>
    <t>APORTACIÓN INICIAL:   MONTO: $96,500,357.00   FECHA: 24/11/1995
OBSERVACIONES: CON OFICIO CAZG/0361/06 LA FIDUCIARIA BBVA BANCOMER DEL 10 DE MARZO DE 2006, INFORMA QUE SE REALIZO LA TRANFERENCIA DE LOS RECURSOS REMANENTES DEL FIDEICOMISO A LA TESOFE POR LA CANTIDAD DE $5,821,789.06, CON MOTIVO DE LA CONCLUSION OPERATIVA DEL PROGRAMA SUPERA; EN LA CUENTA 0014180655015387778, DANDO CUMPLIMIENTO A LO ESTABLECIDO EN EL CONTRATO 026147900005. ACTUALMENTE EL CONTRATO DEL FIDICOMISO DEL PROGRAMA SUPERA SE ENCUENTRA EN PROCESO DE EXTINCION. ESTA TRANSFERENCIA SE SEÑALA EN EL DICTAMEN DE ESTADOS FINANCIEROS DEL PROGRAMA SUPERA AL 31 DE DICIEMBRE DE 2012-2011 (SE ANEXAN COPIAS DIGITALES DEL OFICIO, TRANSFERENCIA BANCARIA Y ESTADOS FINANCEROS DICTAMINADOS).ASIMISMO SE ANEXAN OFICIOS RELATIVOS A LA EXTINCION DEL FIDEICOMISO. LOS INGRESOS Y EGRESOS CORRESPONDEN A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ESTOS SON DE LA CUENTA DE ANUIES, A.C. Y NO DEL FIDEICOMISO SUPERA.</t>
  </si>
  <si>
    <t>DESTINO: APOYAR LOS SERVICIOS QUE SE PROPORCIONAN A LOS ESTUDIANTES DE LOS SUBSISTEMAS DE PREPARATORIA ABIERTA, EDUCACIÓN MEDIA SUPERIOR A DISTANCIA Y BACHILLERATO SEMIESCOLARIZADO.
CUMPLIMIENTO DE LA MISIÓN:
PREPARATORIA ABIERTA (PROYECTOS I, II,III,IV Y V 36,415 ASESORÍA ACADÉMICA EN EL D.F.; 111,645 EXÁMENES APLICADOS EN EL D.F.; 6 VISITAS DE SEGUIMIENTO Y APOYO ACADÉMICO A CAED.</t>
  </si>
  <si>
    <t>DESTINO: LIQUIDAR A LOS TRABAJADORES DEL SECTOR INSCRITOS AL FORTE EL MONTO QUE LES CORRESPONDE UNA VEZ QUE SE HAYAN RETIRADO DEL SERVICIO ACTIVO POR JUBILACIÓN, RENUNCIA O COMO SEGURO DE VIDA EN CASO DE DEFUNCIÓN
CUMPLIMIENTO DE LA MISIÓN:
SE ENCUENTRAN EN PROCESO DE LIQUIDACIÓN POR PARTE DEL FIDUCIARIO UN TOTAL DE 603 SOLICITUDES, CORRESPONDIENTES A LIQUIDACIÓN Y PAGO DE SEGURO DE VIDA.</t>
  </si>
  <si>
    <t>APORTACIÓN INICIAL:   MONTO: $34,000,000.00   FECHA: 14/12/1990
OBSERVACIONES: NOTA 1: ES IMPORTANTE MENCIONAR DE QUE ADEMAS DE LA ÚLTIMA AUDITORIA REALIZADA POR EL ORGANO INTERNO DE CONTROL EN LA SEP, EL FIDUCIARIO ESTA OBLIGADO A CONTRATAR UN AUDITOR EXTERNO EL CUAL AL DÍA DE HOY ES LA EMPRESA ERNEST AND YOUNG GLOBAL LIMITED, EL CUAL AUDITA LAS CUENTAS CONTABLES DEL PORTAFOLIO FORTE, ASÍ COMO SUS PROCESOS CONTABLES E INDIVIDUALIZACIÓN DE CUENTA Y CUMPLIMIENTO DE LA POLITICA DE INVERSION, GENERANDO UN INFORME ANUAL Y TRIMESTRAL. NOTA 2: DERIVADO DE QUE EL FORTE CUENTA CON APORTACIONES TRIPARTITAS, NO ES POSIBLE REPORTAR EXCLUSIVAMENTE LOS RECURSOS FEDERALES EN EL RUBRO DE INGRESOS ACUMULADOS.CABE MENCIONAR QUE LA CUENTA 24-2 ES RECURSO PENDIENTE DE INDIVIDUALIZAR A LAS CUENTAS INDIVIDUALES DE LOS INTERESADOS. LO CORRESPONDIENTE A LA CUENTA 24-3, CORRESPONDE AL GOBIERNO FEDERAL, SIN EMBARGO, ES EL RENDIMIENTO QUE GENERA ESTA CUENTA A LOS TRABAJADORES, ESTA CUENTA ES ADICIONAL A LA CUENTA 24-1, Y LA 24-4 ES INTEGRAMENTE DEL GOBIERNO FEDERAL; ES DECIR; LA SUMATORIA DE ESTAS DOS CUENTAS, AL INICIO DEL PERIODO ES DE $932,066,595.13 Y AL TERMINO DEL PERIODO ES DE $944,864,779.05</t>
  </si>
  <si>
    <t>DESTINO: DE ENERO A DICIEMBRE DE 2015 SE HAN DESTINADO RECURSOS PARA: -COMISIONES AL FIDUCIARIO POR $650,000.00 -IVA DE COMISIONES AL FIDUCIARIO POR $104,000.00
CUMPLIMIENTO DE LA MISIÓN:
A LA FECHA LAS ENTIDADES FEDERATIVAS Y EL DISTRITO FEDERAL HAN OTORGADO 75,051 CRÉDITOS A LOS BENEFICIARIOS, PRINCIPALMENTE PARA EL PAGO DE ENGANCHE Y GASTOS DE ESCRITURACIÓN, ASÍ COMO PARA EL MEJORAMIENTO Y AMPLIACIÓN DE VIVIENDA PROPIA, DE ESTOS, LAS ENTIDADES FEDERATIVAS OTORGARON 3,006 CRÉDITOS DE ENERO A DICIEMBRE DE 2015. QUEDANDO EN PROCESO 1,210 CRÉDITOS AL 31 DE DICIEMBRE DE 2015.</t>
  </si>
  <si>
    <t>APORTACIÓN INICIAL:   MONTO: $72,000,000.00   FECHA: 15/11/1994
OBSERVACIONES: -EL IMPORTE DE LOS RENDIMIENTOS FINANCIEROS CORRESPONDE A LOS INTERESES GENERADOS DE ENERO A DICIEMBRE DE 2015, POR LA INVERSIÓN DE LOS RECURSOS DE SU PATRIMONIO.</t>
  </si>
  <si>
    <t>DESTINO: DURANTE EL CUARTO TRIMESTRE DE 2015. SE EFECTUARON PAGOS AL FIDUCIARIO POR CONCEPTO DE HONORARIOS POR LA ADMINISTRACION DEL FIDEICOMISO SEP-UNAM. Y RETIROS DE CAPITAL PARA PAGO DE HONORARIOS PROFESIONALES AL ENCARGADO DE LA OFICINA DEL FIDEICOMISO SEP-UNAM Y PAGO PARA EL PROYECTO RED UNIVERSITARIA DE APRENDIZAJE (RUA).
CUMPLIMIENTO DE LA MISIÓN:
SE REUNIÓ DR. SALVADOR MALO, DIR. GRAL. DE EDUC SUPERIOR UNIVERSITARIA SEP, Y EL DR. FELIPE BRACHO, SRIO. TÉCNICO DEL FID, DONDE ACORDARON LAS 10 INSTITUCIONES QUE PARTICIPARÁN EN EL PROYECTO RUAMX. DR. SALVADOR MALO, SOMETIÓ AL COMITÉ TÉCNICO DEL FID LA REALIZACIÓN DEL ESTUDIO SOBRE LA SITUACIÓN NAL EN CUANTO A CAPACIDAD Y USO DE LAS TEC. DE INF. EN EDUC. SUPERIOR, SEÑALANDO POSIBLES LÍNEAS DE POLÍTICA PÚBLICA. FUE APROBADA POR EL COMITÉ TÉCNICO. RUAMX, SE ENCUENTRA EN FASE DE PROGRAMACIÓN.</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</si>
  <si>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</si>
  <si>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DESTINO: AL CUARTO TRIMESTRE DEL EJERCICIO FISCAL 2015 NO SE HAN APORTADO RECURSOS PUBLICOS FEDERALES A ESTE FIDEICOMISO.
CUMPLIMIENTO DE LA MISIÓN:
LA MISIÓN Y FINES SE HAN CUMPLIDO PARA LOS CUALES FUE CREADO EL FIDEICOMISO, LLEVANDOSE A CABO ACTIVIDADES CULTURALES Y DE ADMINISTRACIÓN Y MANTENIMIENTO DE LOS INMUEBLES CORRESPONDIENTES A LOS DOS IMPORTANTES MUSEOS, ASÍ COMO DE LAS OBRAS DE ARTE QUE ALBERGAN, CONSIDERADAS PATRIMONIO ARTÍSTICO Y CULTURAL DE LA NACIÓN Y QUE TIENE BAJO SU CUSTODIA EL FIDEICOMISO.</t>
  </si>
  <si>
    <t>APORTACIÓN INICIAL:   MONTO: $645,500.00   FECHA: 25/09/1958
OBSERVACIONES: LA DISPONIBILIDAD CORRESPONDE A LO REPORTADO POR LA FIDUCIARIA BANCO DE MÉXICO, AL CUARTO TRIMESTRE DEL EJERCICIO FISCAL 2015, NO SE HAN APORTADO RECURSOS PUBLICOS FEDERALES A ESTE FIDEICOMISO.</t>
  </si>
  <si>
    <t>DESTINO: EN EL CUARTO TRIMESTRE DEL AÑO 2015, LOS RECURSOS PÚBLICOS FEDERALES, SE APLICARON AL PAGO DE HONORARIOS FIDUCIARIOS, ENTERO DE IMPUESTOS Y SERVICIOS PROFESIONALES.
CUMPLIMIENTO DE LA MISIÓN:
LA MISIÓN Y FINES DEL FIDEICOMISO SE CUMPLIERON, ASÍ COMO LAS ACCIONES RELATIVAS A LA EXTINCIÓN DEL FIDEICOMISO. OTORGANDOSE AL CONACULTA PODER PARA EJECUTAR LAS SENTENCIAS DICTADAS EN CONTRA DE LA EMPRESA TRIBASA DERIVADAS DEL JUICIO ORDINARIO MERCANTIL 127/2005 INICIANDOSE EL TRÁMITE CORRESPONDIENTE. EL 30 DE JULIO DEL 2014 EL JUEZ CUARTO DE DISTRITO, DICTÓ SENTENCIA INTERLOCUTORÍA CONDENANDO A TRIBASA AL PAGO DE $1,692,424.56, POR CONCEPTO DE GASTOS Y COSTAS</t>
  </si>
  <si>
    <t>APORTACIÓN INICIAL:   MONTO: $30,000,000.00   FECHA: 27/04/1993
OBSERVACIONES: EL MONTO DE LOS RECURSOS QUE SE REPORTAN SE DERIVAN DE LOS RENDIMIENTOS OBTENIDOS A PARTIR DE RECURSOS PÚBLICOS FEDERALES, YA QUE ESTE FIDEICOMISO NO HA RECIBIDO APORTACIONES DE RECURSOS PÚBLICOS FEDERALES EN EL 2015. LA DISPONIBILIDAD POR $36,294,648.46 CORRESPONDE AL 31/12/2015 (CIFRAS PRELIMINARES)</t>
  </si>
  <si>
    <t>DESTINO: AL CUARTO TRIMESTRE DEL EJERCICIO FISCAL 2015, NO SE HAN APORTADO RECURSOS PÚBLICOS FEDERALES A ESTE FIDEICOMISO.
CUMPLIMIENTO DE LA MISIÓN:
LA MISIÓN Y FINES SE HAN CUMPLIDO,LLEVANDOSE A CABO LAS ACTIVIDADES CULTURALES Y DE ADMINISTRACIÓN Y MANTENIMIENTO DEL CENTRO CULTURAL ISIDRO FABELA, DE LA BIBLIOTECA, PINACOTECA Y HEMEROTECA ASÍ COMO DEL ARCHIVO HISTÓRICO.</t>
  </si>
  <si>
    <t>APORTACIÓN INICIAL:   MONTO: $1,200,000.00   FECHA: 22/02/1980
OBSERVACIONES: LA DISPONIBILIDAD CORRESPONDE A LO REPORTADO POR LA FIDUCIARIA BANCO DE MÉXICO AL 31 DE DICIEMBRE DE 2014, LA CUAL ASCIENDE A 16,447,355.00. AL CUARTO TRIMESTRE DEL EJERCICIO FISCAL 2015, NO SE HAN APORTADO RECURSOS PÚBLICOS FEDERALES A ESTE FIDEICOMISO.</t>
  </si>
  <si>
    <t>DESTINO: PARA EL EJERCICIO FISCAL DEL 2015 SE TIENE PREVISTO APOYAR LA ORGANIZACION DEL XVIII SEMINARIO INTERNACIONAL SOBRE AMIBIASIS, TAMBIEN SE APOYARA EL DIFERENCIAL DE LA REPATRIACION DEL DR. ANDRES MORENO ESTRADA Y SE CONTINUARA CON EL APOYO DEL GASTO DE OPERACION DE LAS UNIDADES.
CUMPLIMIENTO DE LA MISIÓN:
DURANTE EL CUARTO TRIMESTRE DEL 2015 SE APOYO CON GASTOS DE OPERACION DEL LABORATORIO NACIONAL DE GENOMICA DENTRO DEL PROGRAMA DE HONORARIOS DE 2015</t>
  </si>
  <si>
    <t>APORTACIÓN INICIAL:   MONTO: $9,954,618.77   FECHA: 27/07/1994
OBSERVACIONES: PARA EL EJERCICIO FISCAL DE 2016 SE TIENE CONTEMPLADO CONCLUIR EL APOYO AL LABORATORIO NACIONAL DE GENOMICA DENTRO DEL PROGRAMA ANUAL DE HONORARIOS DEL 2016 Y GASTO DE OPERACION, TAMBIEN SE TIENE PREVISTO APOYAR UN PROYECTO DE COLABORACION ENTRE EL CINVESTAV-UNAM Y UAEM (ESTADO DE MORELOS</t>
  </si>
  <si>
    <t>APORTACIÓN INICIAL:   MONTO: $1,500,000.00   FECHA: 25/06/1992
OBSERVACIONES: LA INFORMACION REPORTADA SE OBTUVO DE LOS ESTADOS DE CUENTA DE BANCOS E INVERSIONES Y DE LA BALANZA DE COMPROBACION DE LA CONTABILIDAD DEL FIDEICOMISO SEP/DGETI/FCE AL 31 DE DICIEMBRE DE 2015.</t>
  </si>
  <si>
    <t>DESTINO: CUBRIR LAS OBLIGACIONES QUE TIENE LA ENTIDAD PARA CON SU PERSONAL EN CASO DE DESPIDO, ASÍ COMO EL QUE SE SEPARE VOLUNTARIAMENTE DE SU EMPLEO, SIEMPRE QUE HAYAN CUMPLIDO QUINCE AÑOS DE SERVICIO POR LO MENOS, DE ACUERDO A LO QUE ESTABLECE EL ARTICULO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31 DE DICIEMBRE DE 2015 CON UN PATRIMONIO DE $1,900,871.08</t>
  </si>
  <si>
    <t>DESTINO: CUBRIR LAS OBLIGACIONES QUE TIENE LA ENTIDAD PARA CON SU PERSONAL EN CASO DE DESPIDO DE ACUERDO A LO QUE ESTABLECE EL ARTICULO 50 DE LA LEY FEDERAL DEL TRABAJO.
CUMPLIMIENTO DE LA MISIÓN:
ESTE FIDEICOMISO NO HA RECIBIDO APORTACIONES DESDE EL 2006 A PESAR DE QUE SE HA SOLICITADO EN EL ANTEPROYECTO DE PRESUPUESTO DE CADA AÑO, POR ESTA RAZÓN SE HAN SUSPENDIDO LOS PAGOS POR CONCEPTO DE INDEMNIZACIONES A TRAVÉS DE ESTE FIDEICOMISO. EL FIDEICOMISO PARA CUBRIR INDEMNIZACIONES LEGALES POR DESPIDO, EN FAVOR DEL PERSONAL DE PLANTA Y LOS BENEFICIARIOS QUE ESTOS DESIGNEN EN SU CASO CUENTA AL 31 DE DICIEMBRE DEL 2015 CON UN PATRIMONIO DE $89,636.73.</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</si>
  <si>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31 DE DICIEMBRE DE 2015 UN PATRIMONIO DE $ 927,002.80.</t>
  </si>
  <si>
    <t>APORTACIÓN INICIAL:   MONTO: $35,000,000.00   FECHA: 02/12/1997
OBSERVACIONES: EL SALDO FINAL DEL EJERCICIO FISCAL ANTERIOR: CORRESPONDE A LA DISPONIBILIDAD AL 31 DE DICIEMBRE DE 2014. EL IMPORTE DE LOS CONCEPTOS DE INGRESOS Y EGRESOS: CORRESPONDEN AL PERÍODO ENERO-DICIEMBRE 2015. EL MONTO DEL RUBRO "SALDO NETO DEL PERÍODO A INFORMAR": SE REFIERE A LA DISPONIBILIDAD FINAL AL 31 DE DICIEMBRE DE 2015. LA "DISPONIBILIDAD A DICIEMBRE DE 2013": SE REFIERE A LA DISPONIBILIDAD AL 31 DE DICIEMBRE DE 2014.</t>
  </si>
  <si>
    <t>APORTACIÓN INICIAL:   MONTO: $30,000,000.00   FECHA: 22/08/2001
OBSERVACIONES: EL IMPORTE DEL SALDO DEL EJERCICIO FISCAL ANTERIOR: CORRESPONDE A LA DISPONIBILIDAD AL 31 DE DICIEMBRE DE 2014. EL MONTO DE LOS INGRESOS ACUMULADOS Y EGRESOS ACUMULADOS: CORRESPONDEN AL PERÍODO ENERO-DICIEMBRE 2015. EL SALDO NETO DEL PERÍODO A INFORMAR SE REFIERE A LA DISPONIBILIDAD FINAL AL 31 DE DICIEMBRE DE 2015. DISPONIBILIDAD A DICIEMBRE 2013 SE REFIERE A LA DISPONIBILIDAD AL 31 DE DICIEMBRE DE 2014.</t>
  </si>
  <si>
    <t>DESTINO: EN EL PERIODO ENERO-DICIEMBRE DE 2015, SE EJERCIERON RECURSOS, PARA EL PAGO DE PRESTADORES DE SERVICIOS POR HONORARIOS ASIMILABLES A SALARIOS POR 7 MILLONES DE PESOS CORRESPONDIENTES A LA APORTACIÓN DE EJERCICIO 2014 Y QUE SE PRESENTAN REGISTRADOS EN EL ESTADO DE RESULTADOS AL 31/12/2014 EN LOS EGRESOS COMO HONORARIOS ASIMILIABLES A SALARIOS CONACULTA, QUE FUERON CUBIERTOS CON CARGO A LA APORTACIÓN DE 7 MILLONES MINISTRADA EL 5 DE MARZO DE 2015.ADICIONALMENTE SE EKERCIERON RECURSOS POR 4 MILLONES, APLICANDOSE 3,284,783.69 PARA HONORARIOS ASIMILIABLES A SALARIOS 2015, 59,619.91 MATERIALES PARA ENSEÑANZA, 288,596.40, IMPRESIÓN DE CATÁLOGO; 367,000.00 TALLERES ESPECIALES ARTESANOS, TODAS LAS CANTIDADES ESTÁN REGISTRADAS EN LOS EDOS FINANCIEROS.
CUMPLIMIENTO DE LA MISIÓN:
SE HA CUMPLIDO LA MISIÓN Y FINES,EN ESTE LAPSO CON LA ASISTENCIA DE UN TOTAL DE 33,889 VISITANTES A LAS ACTIVIDADES Y CON LOS ASISTENTES SIGUIENTES: 13 VISITAS GUIADAS, 175 ASISTENTES; 42 PLANTELES ESCOLARES; ASISTENTES 1,614; 54 TALLERES NIÑOS-PADRES, 617; 9 TALLERES ARTESANOS, 39; 111 TALLERES ESPECIALES, 2,027; PROYECCIONES DE VIDEO 73, CON 1,059 ASISTENTES; 21 SESIONES DE CUENTACUENTOS, 743; CONCIERTOS DE MUSICA CON ASISTENCIA DE 232, 7 EXPOSICIONES TEMPORALES E ITINERANTES, ENTRE OTRAS.</t>
  </si>
  <si>
    <t>APORTACIÓN INICIAL:   MONTO: $7,000,000.00   FECHA: 06/11/2006
OBSERVACIONES: LAS CIFRAS PRELIMINARES QUE SE REPORTAN AL CUARTO TRIMESTRE DE 2015 SON LAS PROPORCIONADAS POR EL FIDEICOMISO, ASÍ COMO LAS CONSIGNADAS EN LOS ESTADOS FINANCIEROS, LA DISPONIBILIDAD POR $15'113,710.75 CORRESPONDEN AL 31/12/2015, INCLUYEN LO CORRESPONDIENTE A DISPONIBILIDAD EN TESORERÍA, BANCOS,DEUDORES DIVERSOS, EXISTENCIAS EN PODER DEL FIDUCIARIO Y CLIENTES, INGRESOS POR VENTAS DE SERVICIOS.</t>
  </si>
  <si>
    <t>APORTACIÓN INICIAL:   MONTO: $37,000,000.00   FECHA: 07/09/2009
OBSERVACIONES: SE INFORMA QUE LA CUENTA DEL FIDEICOMISO PRESENTA UN SALDO EN "CEROS", POR LO QUE SE PROCEDIÓ A SOLICITAR LA BAJA DE LA CLAVE EN EL SISTEMA QUEDANDO REGISTRADO CON EL FOLIO 4188034, Y ACTUALMENTE SE ENCUENTRA EN ATENCIÓN DE LAS OBSERVACIONES POR PARTE DE LA UNIDAD RESPONSABLE. ASÍ MISMO, PARA DAR CUMPLIMIENTO AL CUARTO INFORME TRIMESTRAL DE 2015, SE ANEXA AL PRESENTE INFORME ESTADO DE CUENTA Y CONVENIO DE EXTINCIÓN, TODA VEZ QUE EN 2013, 2014 Y 2015 NO SE EMITIERON DOCUMENTOS FINANCIEROS DE ESTA CUENTA SE SOLICITA LA BAJA DEL FIDEICOMISO</t>
  </si>
  <si>
    <t>APORTACIÓN INICIAL:   MONTO: $25,000,000.00   FECHA: 08/10/2009
OBSERVACIONES: EL FIDEICOMISO SE ENCUENTRA EN PROCESO DE EXTINCIÓN. SE ANEXA EDO. DE CUENTA AL 31 DE JULIO DE 2015, TODA VEZ QUE NO SE HAN RECIBIDO POSTERIORES A ESA FECHA.</t>
  </si>
  <si>
    <t>APORTACIÓN INICIAL:   MONTO: $10,000,000.00   FECHA: 12/10/2009
OBSERVACIONES: SE REMITE LA INFORMACION CORRESPONDIENTE AL CUARTO TRIMESTRE DE 2015</t>
  </si>
  <si>
    <t>APORTACIÓN INICIAL:   MONTO: $10,000,000.00   FECHA: 13/10/2009
OBSERVACIONES: SE INFORMA QUE LA CUENTA DEL FIDEICOMISO PRESENTA UN SALDO EN "CEROS", POR LO QUE SE PROCEDIÓ A SOLICITAR LA BAJA DE LA CLAVE EN EL SISTEMA QUEDANDO REGISTRADO CON EL FOLIO 4154626, Y ACTUALMENTE SE ENCUENTRA EN REVISIÓN PARTE DE LA UNIDAD RESPONSABLE. ASÍ MISMO, PARA DAR CUMPLIMIENTO AL CUARTO INFORME TRIMESTRAL DE 2015, SE ANEXA AL PRESENTE INFORME ESTADO DE CUENTA AL 30 DE SEPTIEMBRE DE 2015.</t>
  </si>
  <si>
    <t>APORTACIÓN INICIAL:   MONTO: $1,500,000.00   FECHA: 28/12/2009
OBSERVACIONES: SE INFORMA QUE DURANTE EL CUARTO TRIMESTRE DE 2015 NO HA HABIDO MOVIMIENTOS DE LA CUENTA.</t>
  </si>
  <si>
    <t>APORTACIÓN INICIAL:   MONTO: $100,000,000.00   FECHA: 27/11/2009
OBSERVACIONES: CORRESPONDIENTE AL CUARTO TRIMESTRE DEL 2015 SE ANEXA SOLICITUD DE EXTINCIÓN POR PARTE DE LA CONADE A VERACRUZ</t>
  </si>
  <si>
    <t>DESTINO: DE ENERO A DICIEMBRE DE 2015 SE HAN DESTINADO RECURSOS PARA PAGAR: -COMISIONES AL MANDATARIO POR $120,012.00 -HONORARIOS A DESPACHO DE AUDITORES EXTERNOS POR $47,191.50 -IVA DE COMISIONES AL MANDATARIO Y DE HONORARIOS A AUDITORES EXTERNOS POR $26,752.56
CUMPLIMIENTO DE LA MISIÓN:
EL GRUPO DE TRABAJO APROBADO POR EL COMITÉ OPERATIVO DEL D.F. ELABORARÁ UNA PROPUESTA DE CONVOCATORIA PARA LA SELECCIÓN DE DOCENTES SUSCEPTIBLES DE SER BENEFICIADOS CON UN EQUIPO DE CÓMPUTO, DE CONFORMIDAD CON LA DISPONIBILIDAD DE LOS RECURSOS PATRIMONIALES DEL MANDATO, MISMA QUE DEBERÁ SER, EN SU CASO, APROBADA POR EL CITADO COMITÉ EN SU PRÓXIMA SESIÓN.</t>
  </si>
  <si>
    <t>APORTACIÓN INICIAL:   MONTO: $325,113,182.43   FECHA: 31/05/2010
OBSERVACIONES: -EL IMPORTE DE LOS RENDIMIENTOS FINANCIEROS REPORTADOS CORRESPONDE A LOS INTERESES GENERADOS DE ENERO A DICIEMBRE DE 2015 POR LA INVERSIÓN DE LOS RECURSOS DE SU PATRIMONIO.</t>
  </si>
  <si>
    <t>DESTINO: APLICACIÓN DE RECURSOS: MONTAJE DE LAS EXPOSICIONES CON LOS VISITANTES SIGUIENTES: DEL 2014-2015: ILYA Y EMILIA KABAKOV, 22,528 VISITANTES: MICHAEL LANDY 49,057. EN 2015 MÉXICO EN LA TIERRA, 19,703; XI BIENAL MONTERREY FEMSA, 5,662; LO TERRENAL Y LO DIVINO: ARTE ISLÁMICO SIGLOS VII- XIX 65,245; CONVERSACIONES BANK OF AMERICA 6,964; CREACIÓN EN MOVIMIENTO FONCA 1,347; JAVIER MARIN CORPUS 12,128; LOS MURALES Y EL EDIFICIO RECIBIERON 32,493 VISITANTES; EXPOSICIONES 2014-2015, 182,634; EXPOSICIONES Y ACERVO 2015, 32,493 VISITANTES. TOTAL 2015,127.
CUMPLIMIENTO DE LA MISIÓN:
LA MISIÓN Y LOS FINES DEL MANDATO, SE HAN CUMPLIDO HA CABALIDAD, EN EL CUARTO TRIMESTRE DEL EJERCICIO FISCAL 2015, POR MEDIO DE LOS DIVERSOS EVENTOS MENCIONADOS, REFERIDOS EN EL PUNTO DESTINO DE LOS RECURSOS DEL PRESENTE INFORME.</t>
  </si>
  <si>
    <t>DESTINO: AL CUARTO TRIMESTRE DEL EJERCICIO FISCAL 2015,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EL FONCA HA CUMPLIDO EN EL 2015 CON LA MISIÓN Y FINES DE APOYO A LA CREACIÓN ARTÍSTICA, ESTABLECIÓ PARA EL EJERCICIO 2015 OTORGAR UN TOTAL DE 1,447 ESTÍMULO A LA CREACIÓN ARTÍSTICA A TRAVÉS DE 9 PROGRAMAS CULTURALES, AL 31 DE DICIEMBRE DE 2015 SE OTORGARON 1,545 QUE REPRESENTAN UN 10% MAS DE LO PROGRAMADO.</t>
  </si>
  <si>
    <t>DESTINO: NO SE OTORGARON AYUDAS ECONOMICAS EN EL CUARTO TRIMESTRE A JUBILADOS Y PENSIONADOS DEL IMSS E ISSSTE PARA ADQUISICIÓN DE ÓRTESIS, PRÓTESIS Y APARATOS ORTOPÉDICOS. APOYOS FINANCIEROS POR PARTE DE LA FIDUCIARIA.
CUMPLIMIENTO DE LA MISIÓN:
DURANTE EL PERÍODO ENERO DICIEMBRE 2015, NO SE HAN OTORGADO AYUDAS.</t>
  </si>
  <si>
    <t>DESTINO: LOS RECURSOS SOLAMENTE ESTÁN DISPONIBLES PARA LA LIQUIDACIÓN DE LOS GASTOS POR EXTINCIÓN DEL FIFEICOMISO
CUMPLIMIENTO DE LA MISIÓN:
NO EXISTEN METAS REGISTRADAS YA QUE ESTE FIDEICOMISO SE ENCUENTRA EN PROCESO DE EXTINCION.</t>
  </si>
  <si>
    <t>DESTINO: SE HA ENTREGADO UN IMPORTE TOTAL DE $10,557,574,965.49 POR CONCEPTO DE APOYOS, DE ACUERDO AL SISTEMA DE PROTECCIÓN SOCIAL EN SALUD, DURANTE EL PERIODO ENERO-DICIEMBRE DE 2015.
CUMPLIMIENTO DE LA MISIÓN:
SE HA ENTREGADO UN IMPORTE TOTAL DE $10,557,574,965.49 POR CONCEPTO DE APOYOS, DE ACUERDO AL SISTEMA DE PROTECCIÓN SOCIAL EN SALUD, DURANTE EL PERIODO ENERO-DICIEMBRE DE 2015.</t>
  </si>
  <si>
    <t>DESTINO: CONSTITUIR CON RECURSOS PROPIOS, EL FONDO PARA EL PAGO DE PRIMAS DE ANTIGÜEDAD AL PERSONAL DEL INSTITUTO DEL FONDO NACIONAL PARA EL CONSUMO DE LOS TRABAJADORES (INFONACOT). DURANTE EL CUARTO TRIMESTRE 2015 EL INSTITUTO FONACOT, LLEVO A CABO PAGOS REALIZADOS A TRABAJADORES POR CONCEPTO DE PRIMAS DE ANTIGUEDAD POR LO FUE NECEDARIO LLEVAR A CABO UN RETIRO DEL FIDEICOMISO CIB/2117 FIDEICOMISO DE PRIMAS DE ANTIGUEDAD POR LA CANTIDAD DE $855,403.24.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</si>
  <si>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PENSIONES AL PERSONAL DEL INSTITUTO DEL FONDO NACIONAL PARA EL CONSUMO DE LOS TRABAJADORES (INFONACOT). DURANTE EL CUARTO TRIMESTRE 2015, EL INSTITUTO FONACOT, LLEVO A CABO PAGOS REALIZADOS A TRABAJADORES POR CONCEPTO DE PENSIONES Y JUBILACIONES, POR LO FUE NECERARIO LLEVAR A CABO UN RETIRO DEL FIDEICOMISO CIB/2116 FEDEICOMISO DE PENSIONES DE JUBILACIONES POR LA CANTIDAD DE $14,949,891.36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</si>
  <si>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APORTACIÓN INICIAL:   MONTO: $40,137,699.09   FECHA: 18/02/1985
OBSERVACIONES: CIFRAS CONFORME AL ESTADO DE CUENTA DE LA FIDUCIARIA (CI BANCO) EL IMPORTE DE LA APORTACIÓN INICIAL POR $40,137,699.09 ESTA EXPRESADA EN VIEJOS PESOS DEL 18 DE FEBRERO DE 1985. LA PRESENTE INFORMACIÓN CORRESPONDIENTE AL FIDEICOMISO DE PENSIONES POR EL PERIODO DEL 4º. TRIMESTRE 2015.</t>
  </si>
  <si>
    <t>DESTINO: EROGACIONES POR CONCEPTO DE GASTOS DE ADMINISTRACIÓN Y PROMOCIÓN.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</si>
  <si>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DICIEMBRE DE 2015.</t>
  </si>
  <si>
    <t>DESTINO: OTORGAR CRÉDITOS PARA LA ADQUISICIÓN DE PREDIOS RÚSTICOS EN EL ESTADO DE CHIAPAS. LOS INGRESOS QUE SE REPORTAN CORRESPONDEN A INTERESES, Y LOS EGRESOS A COMISIONES PAGADAS Y GASTOS DE ADMINISTRACIÓN Y PROMOCIÓN.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</si>
  <si>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APORTACIÓN INICIAL:   MONTO: $10,000,000.00   FECHA: 27/04/1995
OBSERVACIONES: CON FECHA 15 DE MARZO DE 2007, SE SUSCRIBIÓ EL CONTRATO DE SUSTITUCIÓN FIDUCIARIA, PASANDO EL SAE A SER EL FIDUCIARIO SUSTITUTO. EL FIDUCIARIO SAE REPORTA LA INFORMACIÓN FINANCIERA AL 31-12-2015 QUE SE ADJUNTA AL PRESENTE. EN EL SALDO NETO DEL PERIODO A INFORMAR CONTRA EL ESTADO DE CUENTA, PRESENTA UNA DIFERENCIA POR UN MONTO DE $276,208.28, CORRESPONDIENTE AL RUBRO DE ACREEDORES DIVERSOS,QUE AFECTA FLUJO DE EFECTIVO SIN PASAR POR ESTADO DE RESULTADOS.</t>
  </si>
  <si>
    <t>APORTACIÓN INICIAL:   MONTO: $160,600.00   FECHA: 01/03/1990
OBSERVACIONES: EL MONTO DE SALDO FINAL DEL EJERCICIO FISCAL ANTERIOR ES EL FINAL DEL TERCER TRIMESTRE, EL MONTO TOTAL CORRESPONDE A LAS APORTACIONES DE LOS EMPLEADOS DE CORETT, DEL SINDICATO Y DEL ORGANISMO. CABE MENCIONAR QUE EL SALDO NETO AL PERIODO QUE SE INFORMA SON LA APORTACIONES DE LA 2A. QUINCENA DE SEPTIEMBRE Y LA 1A. QUINCENA DE OCTUBRE DE 2015.</t>
  </si>
  <si>
    <t>DESTINO: SALDO AL 31 DE DICIEMBRE 2014 (MODIFICADO POR EL TIPO DE CAMBIO AL CIERRE DEL EJERCICIO EMITIDO POR LA SHCP) (-) REGULARIZACIÓN DEL 7 DE ENERO DE 2015 REALIZADO POR EL FID. 498 POR EL ADEUDO DE LA DONACIÓN RECONOCIDA EN EL 4TO TRIMESTRE $4'759,895.00(-) DIF. EN TIPO DE CAMBIO POR OBLIGACIÓN DE 331,700.00 DLS = $122,065.60 (-) REG. CTAS DE BALANCE LOS PAGOS DEL FID. 483 EJIDO - DONACIÓN AUDIOTRIA $3'591,022.51 (+) ACTUALIZACIÓN DE DERECHOS A RECIBIR EN BASE AL RESUMEN TÉCNICO-CONCILIACIÓN DE SUPERFICIE POR LA SUB. INMOBILIARIA DEL FID. 193 $11'532,466.60. CABE MENCIONAR QUE LA INF. ANTES DESCRITA SE CONTABILIZÓ DIRECTAMENTE AL ACTIVO Y NO FLUJO EFECTIVO.
CUMPLIMIENTO DE LA MISIÓN:
SE ADJUNTA REPORTE DE LAS APORTACIONES REALIZADAS DURANTE EL EJERCICIO FISCAL INMEDIATO ANTERIOR Y SU DESTINO DURANTE EL EJERCICIO 2015 CON CARGO AL PRESUPUESTO DE LAS DEPENDENCIAS Y ENTIDADES</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</si>
  <si>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 SE ENVÍAN ESTADOS FINANCIEROS AL 31 DE DICIEMBRE DE 2015. A EFECTO DE QUE EL SALDO NETO DEL PERIODO A INFORMAR, CONCILIARA CON ESTADOS FINANCIEROS SE INCLUYÓ COMO INGRESOS Y GASTOS LA REGULARIZACIÓN DE LAS SUPERFICIES APORTADAS POR CADA PARTICIPANTE DEL FIDEICOMISO PUERTO LOS CABOS, ES DECIR, QUE CORRESPONDEN AL RESULTADO DE LA ACTUALIZACIÓN DE LOS VALORES ECONÓMICOS DE LOS TERRENOS FIDEICOMITIDOS Y DE LAS SUPERFICIES QUE SE TIENEN GARANTIZADAS EN DOLARES Y QUE ESTABLECEN LA PARTICIPACIÓN DEL FIFONAFE.</t>
  </si>
  <si>
    <t>APORTACIÓN INICIAL:   MONTO: $999,996.00   FECHA: 27/12/2001
OBSERVACIONES: SE REPORTA LA INFORMACIÓN AL 31 DE DICIEMBRE DE 2015, CORRESPONDIENTE AL CUARTO TRIMESTRE. SE ESTA CAPTURANDO EL REPORTE DEL 4TO TRIMESTRE DE 2015 CON FECHA DE 20 DE ENERO DE 2016, EN VIRTUD DE QUE LA DIRECCIÓN GENERAL DE DESARROLLO REGIONAL NO CUENTA CON CLAVE DE USUARIIO PARA PODER ACCEDER AL PASH.</t>
  </si>
  <si>
    <t>DESTINO: BANOBRAS YA NO EMITIÓ INFORMES DE ESTE FIDEICOMISO CORRESPONDIENTES AL CUARTO TRIMESTRE DE 2015, EN VIRTUD DE QUE ESTE FIDEICOMISO YA ESTÁ EXTINTO
CUMPLIMIENTO DE LA MISIÓN:
BANOBRAS YA NO EMITIÓ INFORMES DE ESTE FIDEICOMISO CORRESPONDIENTES AL CUARTO TRIMESTRE DE 2015, EN VIRTUD DE QUE ESTE FIDEICOMISO YA ESTÁ EXTINTO</t>
  </si>
  <si>
    <t>APORTACIÓN INICIAL:   MONTO: $750,000.00   FECHA: 27/12/2001
OBSERVACIONES: BANOBRAS YA NO EMITIÓ INFORMES DE ESTE FIDEICOMISO CORRESPONDIENTES AL CUARTO TRIMESTRE DE 2015, EN VIRTUD DE QUE ESTE FIDEICOMISO YA ESTÁ EXTINTO. SE ESTA CAPTURANDO EL REPORTE DEL 4TO TRIMESTRE DE 2015 CON FECHA DE 20 DE ENERO DE 2016, EN VIRTUD DE QUE LA DIRECCIÓN GENERAL DE DESARROLLO REGIONAL NO CUENTA CON CLAVE USUARIO PARA PODER ACCEDER AL PASH.</t>
  </si>
  <si>
    <t>APORTACIÓN INICIAL:   MONTO: $1,050,000.00   FECHA: 27/12/2001
OBSERVACIONES: SE REPORTA LA INFORMACIÓN AL 31 DE DICIEMBRE DE 2015, CORRESPONDIENTE AL CUARTO TRIMESTRE. SE ESTA CAPTURANDO EL REPORTE DEL 4TO TRIMESTRE DE 2015 CON FECHA DE 20 DE ENERO DE 2016, EN VIRTUD DE QUE LA DIRECCIÓN GENERAL DE DESARROLLO REGIONAL NO CUENTA CON CLAVE DE USUARIO PARA PODER ACCEDER AL PASH.</t>
  </si>
  <si>
    <t>APORTACIÓN INICIAL:   MONTO: $500,000.00   FECHA: 27/12/2001
OBSERVACIONES: SE REPORTA LA INFORMACIÓN AL 31 DE DICIEMBRE DE 2015, CORRESPONDIENTE AL CUARTO TRIMESTRE. SE ESTA CAPTURANDO EL REPORTE DEL 4TO TRIMESTRE DE 2015 CON FECHA DE 20 DE ENERO DE 2016, EN VIRTUD DE QUE LA DIRECCIÓN GENERAL DE DESARROLLO REGIONAL NO CUENTA CON CLAVE DE USUARIO PARA PODER ACCEDER AL PASH.</t>
  </si>
  <si>
    <t>DESTINO: DE CONFORMIDAD A LO ESTABLECIDO EN EL ART. 271 DE LA LEY FEDERAL DE DERECHOS, DEBERÁN SER EMPLEADOS EN INVERSIÓN FÍSICA CON IMPACTO SOCIAL, AMBIENTAL Y DE DESARROLLO URBANO POSITIVO, INCLUYENDO: CONSTRUCCIÓN, REMODELACIÓN DE CENTROS ESCOLARES, PAVIMENTACIÓN Y MTO. DE CALLES, RELLENOS SANITARIOS, PLANTAS DE TRATAMIENTO DE AGUA, OBRAS QUE PRESERVEN ÁREAS NATURALES, ETC.
CUMPLIMIENTO DE LA MISIÓN:
AÚN NO SE CUENTA CON REPORTE DE CUMPLIMIENTO DE METAS, TODA VEZ QUE EL MANDATO QUEDÓ FORMALIZADO ANTE LA SHCP EL 22 DE JULIO DE 2015, Y LAS APORTACIONES PARA LA OPERACIÓN DEL FONDO SE REALIZARON EL 14-08-2015.</t>
  </si>
  <si>
    <t>APORTACIÓN INICIAL:   MONTO: $1,000.00   FECHA: 14/08/2015
OBSERVACIONES: EL SALDO NETO DEL PERIODO A INFORMAR DIFIERE DEL SALDO REPORTADO EN EL ESTADO DE CUENTA DE BANCOS E INVERSIONES POR UN MONTO DE $417,600.00, CORRESPONDIENTES A HONORARIOS E IMPUESTOS, MISMOS QUE SE ENCUENTRAN PROVISIONADDOS EN ESTADOS FINANCIEROS PERO QUE AÚN NO SE HAN PAGADO.</t>
  </si>
  <si>
    <t>DESTINO: NO SE OBTUVIERON RENDIMIENTOS NI SE REALIZARON APORTACIONES, ASI COMO PAGOS O ENTEROS, SE ADJUNTAN LOS ESTADOS FINANCIEROS AL 31 DE DICIEMBRE DE 2015.
CUMPLIMIENTO DE LA MISIÓN:
SE CUMPLIÓ CON LA ENTREGA DE LOS PREDIOS OBJETO DEL CONTRATO DE MANDATO, NO OBSTANTE LA DIRECCIÓN GENERAL ADJUNTA DE PAGO DE PREDIOS E INDEMNIZACIÓNES, INFORMÓ AL FIDEICOMISO QUE NO SE HA CONCLUIDO CON LA INTEGRACIÓN DE LOS 5 EXPEDIENTES CONFORME A LOS CRITERIOS ESTABLECIDOS POR LA DIR. GRAL DE PATRIMONIO INMOBILIARIO, POR LO QUE NO ES POSIBLE EXTINGUIR EL MANDATO. SE SOLICITÓ A FIFONAFE INICIE ACCIONES PARA SU EXTINCIÓN.</t>
  </si>
  <si>
    <t>APORTACIÓN INICIAL:   MONTO: $4,360,700.00   FECHA: 02/09/1996
OBSERVACIONES: EL CONTRATO DE MANDATO CELEBRADO ENTRE EL FIFONAFE Y LA ENTONCES SRA ES UN CONTRATO TRASLATIVO DE DOMINIO DE TERRENOS, LA APORTACIÓN INICIAL CORRRESPONDE AL VALOR DE LOS TERRENOS MANDATADOS. SE REMITEN LOS EDOS. FINANCIEROS AL 31 DE DICIEMBRE DE 2015. SE SOLICITÓ A FIFONAFE INICIE ACCIONES PARA SU EXTINCIÓN, TODA VEZ QUE LA SHCP NEGÓ LA RENOVACIÓN DE LA CLAVE 2015.</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</si>
  <si>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31 DE DICIEMBRE DE 2015 CABE MENCIONAR QUE LA DIF. ENTRE EL SALDO NETO DEL PERIODO A INFORMAR DE ESTE REPORTE CONTRA EL FLUJO DE EFECTIVO ES DE = 490,882.34, QUE SE INTEGRA POR: PAGO DE IMPTOS. RETENIDOS T Y C 2014 POR 1'649,981.00 + HONORARIOS DE TERRENOS Y COLONIAS (ACREEDORES DIC 2014 ) 7,150.00 - ACREEDORES DIVERSOS 2015 8,341.66- IMPUESTOS POR PAGAR DEL EDO. DE SITUACIÓN FINANCIERA POR 1'157,907.00</t>
  </si>
  <si>
    <t>DESTINO: SE OTORGÓ PAGO AL PROYECTO DENOMINADO 'EXPOSICIÓN ITINERANTE DE CAMBIO CLIMÁTICO', PRESENTADA POR CONCEPTOS Y ESPACIOS MUSEOGRÁFICOS, S.C., POR $2'000,000.00
CUMPLIMIENTO DE LA MISIÓN:
SE HAN ENTREGADO RECURSOS A CINCO (5) PROYECTOS, Y SEIS (6) MÁS SE ENCUENTRAN EN TRÁMITE.</t>
  </si>
  <si>
    <t>DESTINO: PARA APOYAR LOS PROGRAMAS, PROYECTOS Y ACCIONES AMBIENTALES DE LA MEGALÓPOLIS. EN EL MES DE DICIEMBRE DE 2015, FUE APROBADO EN EL SENO DEL COMITÉ TÉCNICO DEL FIDEICOMISO, EL FINANCIAMIENTO DE CUATRO (4) PROYECTOS POR UNA SUMA DE $15’708,380.79 RELATIVOS A DIVERSAS CONVOCATORIAS NACIONALES.
CUMPLIMIENTO DE LA MISIÓN:
SE INFORMA QUE EN EL PERIODO OCTUBRE - DICIEMBRE DEL 2015, NO SE REALIZARON EROGACIONES DESTINADAS A PROYECTOS. LAS REALIZADAS FUERON POR CONCEPTO DE PAGO AL DESPACHO AUDITOR EXTERNO DESIGNADO POR LA SECRETARÍA DE LA FUNCIÓN PÚBLICA Y EL PAGO DE LOS HONORARIOS FIDUCIARIOS. ASIMISMO, FUERON APROBADOS EN EL SENO DEL COMITÉ TÉCNICO DEL FIDEICOMISO CUATRO (4) PROYECTOS POR UNA SUMA DE $15’708,380.79 RELATIVOS A DIVERSAS CONVOCATORIAS NACIONALES.</t>
  </si>
  <si>
    <t>DESTINO: DURANTE EL TRIMESTRE SE APLICARON LOS SIGUIENTES GASTOS: A) PAGO DE HONORARIOS Y COMISIONES POR $15,694.80; B) PARA EL PROGRAMA DE BECAS POR $846,909.88; C) PARA ESTIMULOS AL PERSONAL POR $6'500,000.00; Y, D) PARA LA ADQUISICIÓN DE EQUIPO CIENTÍFICO Y TECNOLÓGICO POR $4'608,472.36
CUMPLIMIENTO DE LA MISIÓN:
SE HA FORTALECIDO LA INFRAESTRUCTURA TECNOLÓGICA DE LA INSTITUCIÓN Y SE HA PROPICIADO EL CRECIMIENTO Y LA EXPERIENCIA DE JÓVENES CALIFICADOS PARA AFRONTAR LOS RETOS NACIONALES Y REGIONALES ASOCIADOS AL MANEJO DEL AGUA.</t>
  </si>
  <si>
    <t>APORTACIÓN INICIAL:   MONTO: $2,086,674.36   FECHA: 13/07/2012
OBSERVACIONES: EL PATRIMONIO TOTAL DEL FONDO ES DE $36'245,211.31 PESOS, DE LOS CUALES: A) $12'436,574.59 REPRESENTAN LOS REGISTROS CONTABLES COMO RESULTADOS DE EJERCICIOS ANTERIORES, POR TRATARSE DE OPERACIONES DE GASTO CORRIENTE; B) $13'098,278.88 DESTINADOS A LA ADQUISICIÓN DE EQUIPO CIENTÍFICO Y TECNOLÓGICO; Y C) $10'710,357.84 QUE CORRESPONDE AL SALDO LÍQUIDO CON QUE CUENTA EL FONDO DE INVESTIGACIÓN CIENTÍFICA Y DESARROLLO TECNOLÓGICO DEL INSTITUTO MEXICANO DE TECNOLOGÍA DEL AGUA.</t>
  </si>
  <si>
    <t>APORTACIÓN INICIAL:   MONTO: $400.00   FECHA: 18/05/1993
OBSERVACIONES: 1) SE CUENTA CON ESTADOS FINANCIEROS DICTAMINADOS POR LA FIRMA EXTERNA DESPACHO LABARTHE &amp; ASOCIADOS, S.C. AL 31 DE DICIEMBRE DE 2014, MISMOS QUE SE ENCUENTRAN PUBLICADOS EN LA DIRECCIÓN ELECTRÓNICA: HTTP://WWW.CONABIO.GOB.MX/WEB/PDF/EDOSFIN_2014.PDF 2) EL SALDO AL 31 DE DICIEMBRE DE 2015 SE ENCUENTRA COMPROMETIDO. 3) EL ÓRGANO INTERNO DE CONTROL EN LA SEMARNAT LLEVÓ A CABO LA AUDITORÍA 29/2009 A LA DIRECCIÓN GENERAL DE PROGRAMACIÓN Y PRESUPUESTO, MISMA QUE CONSIDERÓ AL ACTO JURÍDICO EN CUESTIÓN, DE FECHA 21 DE DICIEMBRE DE 2009.</t>
  </si>
  <si>
    <t>DESTINO: NO SE REPORTAN EGRESOS, SIN EMBARGO ESTOS, SE DESTINARÁN A APOYAR EL DESARROLLO SUSTENTABLE DEL MEDIO AMBIENTE Y A LA PROTECCIÓN DE LA AFF "VALLE DE BRAVO", MALACATEPEC, TILOSTOC Y TEMASCALTEPEC".
CUMPLIMIENTO DE LA MISIÓN:
LOS MIEMBROS DEL COMITÉ TÉCNICO CON BASE EN EL ACUERDO ORD45/20-11-2013/04, AUTORIZAN EL TERCER Y ÚLTIMO PAGO POR CONCEPTO DE ENTREGA DE LAS CARPETAS BÁSICAS DE LOS DOS PROCESOS EXPROPIATORIOS: (I) POR 53-45-22 HECTÁREAS; Y, (2) POR 25-85-24 HECTÁREAS, RESPECTIVAMENTE, DE TERRENO DE USO COMÚN EJIDAL NUEVO SAN JUAN ATEZCAPAN, VALLE DE BRAVO, DEBIDAMENTE INSCRITAS EN EL REGISTRO AGRARIO NACIONAL Y ANTE EL REGISTRO PÚBLICO DE LA PROPIEDAD LOCAL.</t>
  </si>
  <si>
    <t>DESTINO: DURANTE EL CUARTO TRIMESTRE DE 2015,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CUARTO TRIMESTRE DE 2015 LOS APOYOS ESTUVIERON CENTRADOS EN EL PROGRAMA PARA LA CONSERVACIÓN DE ECOSISTEMAS MARINOS, PROGRAMA VIDA RURAL SUSTENTABLE, PROGRAMA DE LIDERAZGO EN EL SISTEMA ARRECIFAL MESOAMERICANO, PROYECTO ÁGUILA REAL Y PROYECTOS DEL PROGRAMA DE CONSERVACIÓN Y CUENCAS COSTERAS. ASIMISMO, SE DESTINARON RECURSOS PARA CUBRIR COSTOS CENTRALES.</t>
  </si>
  <si>
    <t>DESTINO: PAGO DE RECOMPENSAS $1,000,000.00 (DEVOLUCIÓN) GASTOS DE DIFUSIÓN $28,047,979.57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</si>
  <si>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INVERSIÓN DE ESTOS RECURSOS AL 31 DE DICIEMBRE DE 2015. ESTE FONDO SE ENTREGÓ EN EL MES DE AGOSTO ENTRE LOS TRABAJADORES OPERATIVOS DEL INACIPE.</t>
  </si>
  <si>
    <t>APORTACIÓN INICIAL:   MONTO: $71,142.34   FECHA: 01/08/2015
OBSERVACIONES: EL FONDO DE AHORRO CAPITALIZABLE DE LOS TRABAJADORES OPERATIVOS DEL INACIPE SE INTEGRA POR APORTACIONES DE LOS TRABAJADORES, DEL INACIPE, DEL SINDICATO Y LOS INTERESES QUE GENERA LA INVERSIÓN DE ESTOS RECURSOS AL 31 DE DICIEMBRE DE 2015. ESTE FONDO SE ENTREGÓ EN EL MES DE AGOSTO ENTRE LOS TRABAJADORES OPERATIVOS DEL INACIPE</t>
  </si>
  <si>
    <t>DESTINO: LOS EGRESOS REPORTADOS CORRESPONDEN AL PAGO DE HONORARIOS FIDUCIARIOS, LOS CUALES SE ANEXAN EN LOS REPORTES MENSUALES, ASÍ COMO MINISTRACIONES A LOS SIGUIENTES PROYECTOS: PROGRAMA APOYO A LA GENERACIÓN DISTRIBUIDA, PROYECTO NACIONAL DE EFICIENCIA ENERGÉTICA EN EL ALUMBRADO PÚBLICO MUNICIPAL, PROYECTO PARA LA EJECUCIÓN DE DONATIVOS, PRÉSTAMOS DEL BANCO MUNDIAL, PROYECTO SOLAR DEL SINDICATO ÚNICO DE TRABAJADORES ELECTRICISTAS DE LA REPÚBLICA MEXICANA (SUTERM), IMPLEMENTACIÓN DE UN MECANISMO FINANCIERO PILOTO EN LA PENÍNSULA DE YUCATÁN CON FACTOR DE RÉPLICA NACIONAL PARA FOMENTAR EL USO DE SISTEMAS DE CALENTAMIENTO SOLAR, PROYECTO PARA MEJORAR LA EFICIENCIA DE LOS SERVICIOS PÚBLICOS MUNICIPALES EN LA HEROICA CIUDAD DE JUCHITÁN, OAXACA Y ENERGÍA SONORA
CUMPLIMIENTO DE LA MISIÓN:
DE ACUERDO A LA SECCIÓN VI.2, INCISO D.2, NUMERAL 1, RELATIVO A “DEL SEGUIMIENTO DE LOS PROYECTOS” Y A LA SECCIÓN VI.3, INCISO B), NUMERALES 1 Y 2, RELATIVO AL DE LAS REGLAS DE OPERACIÓN, LOS BENEFICIARIOS TIENEN HASTA EL DÍA 20 DE JULIO DE AÑO EN CURSO, PARA ENVIAR SU REPORTE CORRESPONDIENTE AL 2O TRIMESTRE DEL AÑO 2015.</t>
  </si>
  <si>
    <t>APORTACIÓN INICIAL:   MONTO: $600,000,000.00   FECHA: 06/03/2009
OBSERVACIONES: EL PATRIMONIO NETO ES EL REPORTADO AL 31 DE DICIEMBRE DE 2015 EN EL ESTADO DE CUENTA EMITIDO POR LA FIDUCIARIA, EL CUAL SE ADJUNTA</t>
  </si>
  <si>
    <t>DESTINO: HASTA EL MOMENTO LOS RECURSOS SÓLO SE HAN DESTINADO AL PAGO DE LOS HONORARIOS FIDUCIARIOS, YA QUE EL FONDO OPERARÁ CON LA ENTRADA EN FUNCIONES DEL MERCADO ELÉCTRICO MAYORISTA EN 2016.
CUMPLIMIENTO DE LA MISIÓN:
SE APROBÓ POR EL COMITÉ TÉCNICO EL PRIMER PROYECTO PILOTO EN EL MES DE DICIEMBRE.</t>
  </si>
  <si>
    <t>APORTACIÓN INICIAL:   MONTO: $3,000,000.00   FECHA: 17/10/2014
OBSERVACIONES: PARA EL DESARROYO DEL PROYECTO PILOTO SE APORTARON RECURSOS PROVENIENTES DE LA SENER POR $5,000,000.00.</t>
  </si>
  <si>
    <t>DESTINO: FINANCIAMIENTO, GASTO OPERATIVO Y APOYO EN PROGRAMAS DE AHORRO DE ENERGÍA ELÉCTRICA EN EL SECTOR RESIDENCIAL Y APOYO AL FIDE EN LA OPERACIÓN DEL PNSEE
CUMPLIMIENTO DE LA MISIÓN:
1990-2015 SE HAN FINANCIADO 825,286 ACCIONES DEAHORRODEENERGÍA POR $3,065.83 MDP,EN PROMOCIÓNYRECUPERACIÓNDE476,000 CRÉDITOSPOREL FIDE;DE JUN-DIC2008 APOYOSENER EN LA EJECUCIÓNDELAETAPAPILOTO OTORGANDO 67,221BONOSPOR $97.4 MDP;AMARZO 2009SE APOYOALFIDE EN LA OP Y RECUPERACIÓN DE CARTERA DEL PROGRAMA NACIONALDESUSTITUCIÓNDEEQUIPOSELECTRODOMÉSTICOSPARAELAHORRODEENERGÍAIMPLEMENTADO POR EL GOB FED SE OTORGARON ENERO DE 2013 $4,812.85 MDP EN APOYOS DIRECTOS Y FINANCIAMIENTO POR 928,615 BENEFICIARIOS.</t>
  </si>
  <si>
    <t>DESTINO: GASTOS DE OPERACION Y EJECUCION DE PROYECTOS PARA INDUCIR Y PROMOVER EL AHORRO DE ENERGÍA ELÉCTRICA
CUMPLIMIENTO DE LA MISIÓN:
SE CONCLUYERON 561 PROYECTOS; SE EFECTUARON 3,288 DIAGNOSTICOS ENERGÉTICOS; SE PARTICIPO EN 42 REUNIONES DE LOS COMITES Y SUBCOMITES PARA LA ELABORACION Y ACTUALIZACION DE LAS NORMAS DE EFICIENCIA ENERGETICA; SE REALIZARON 11,375 JORNADAS DE AHORRO DE ENERGIA, PARTICIPANDO 633,943 PERSONAS; SE OTORGO O RENOVO EL SELLO FIDE A 3,264 EQUIPOS DE 68 EMPRESAS. LOS AHORROS ENERGÉTICOS ASCIENDEN A 1,015.5 GWH EN CONSUMO.</t>
  </si>
  <si>
    <t>APORTACIÓN INICIAL:   MONTO: $17,206.50   FECHA: 08/12/1997
OBSERVACIONES: EL PATRIMONIO CORRESPONDE A LOS ACTIVOS FIJOS DEL FIDEICOMISO REGISTRADOS EN LOS ESTADOS FINANCIEROS ELABORADOS POR EL FIDUCIARIO.</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</si>
  <si>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$13,074,870.86 LAS APORTACIONES EN EL PERIODO QUE SE REPORTA POR CUENTA DE LOS FUNCIONARIOS Y LA EMPRESA ASCIENDE A $26,149,741.72 EL PAGO DE HONORARIOS ES CUBIERTO EN UN 100 POR CIENTO POR LOS EMPLEADOS. EL PORCENTAJE DE PARTICIPACIÓN ES CERO, DEBIDO A QUE ES UNA PRESTACIÓN LABORAL, LA CUAL NO FORMA PARTE DEL PATRIMONIO DEL GOBIERNO FEDERAL</t>
  </si>
  <si>
    <t>APORTACIÓN INICIAL:   MONTO: $11,017,019.00   FECHA: 16/06/1978
OBSERVACIONES: LA DISPONIBILIDAD CORRESPONDE AL INCISO F) CON LA FINALIDAD DE CUBRIR LAS PRIMAS DE ANTIGUEDAD PAGADERAS A EMPLEADOS CON QUINCE AÑOS O MAS DE SERVICIO ESTABLECIDAS EN LAS POLITICAS. EN RELACIÓN A LA INFORMACIÓN DEL FONDO DE PENSIONES CON CIFRAS AL 31 DE DICIEMBRE 2015 SE REALIZÓ UNA MODIFICACIÓN EN EL RUBRO DE APORTACIONES DE RECURSOS FISCALES POR UN IMPORTE DE $10,786.89 DEBIDO A QUE NO ES UNA PORTACIÓN SI NO UN REINTEGRÓ POR UN PAGO DE EXCEDENTE DE JUBILACIÓN, EN SU MOMENTO SE LE DIO UN PORCENTAJE MÁS ALTO A UNA JUBILADA Y AL MOMENTO DE SALIR EL PORCENTAJE DEFINITIVO DE PENSIÓN SE DETERMINÓ QUE SE LE PAGÓ DE MÁS POR LO QUE DICHA EMPLEADA REALIZÓ EL REEMBOLSO, POR LO QUE SE RECLASIFICA REDUCIENDO LAS APORTACIONES Y SE DISMINUYE EL CONCEPTO DE EGRESOS ACUMULADOS.</t>
  </si>
  <si>
    <t>APORTACIÓN INICIAL:   MONTO: $870,519.00   FECHA: 26/01/1984
OBSERVACIONES: LA DISPONIBILIDAD CORRESPONDE AL INCISO F) ESTOS RECURSOS RESGUARDAN EL PAGO DE LAS OBLIGACIONES LABORALES EN FAVOR DE LOS TRABAJADORES DEL HOTEL CONOCIDO COMO EX-CONVENTO DE SANTA CATARINA. NOTA: EL ÁREA ADMINISTRADORA DEL FIDEICOMISO REPORTA CON OFICIO NO. SMF/RVV/009/2016 QUE EL REPORTE CONSIDERA CIFRAS POR EL PERIODO ENERO-SEPTIEMBRE Y NOVIEMBRE Y DICIEMBRE DE 2015.</t>
  </si>
  <si>
    <t>DESTINO: GASTOS OPERATIVOS. GASTOS OPERATIVOS. NOTA: EL ÁREA ADMINISTRADORA DEL FIDEICOMISO REPORTA CON OFICIO NO. SMF/RVV/009/2016 QUE EL REPORTE CONSIDERA CIFRAS POR EL PERIODO ENERO-DICIEMBRE DE 2015. NO SE REPORTAN INGRESOS Y EGRESOS DEBIDO A QUE LAS APORTACIONES AL FIDEICOMISO LAS ESTÁ REALIZANDO EL GOBIERNO DEL ESTADO DE CHIHUAHUA Y POR SER RECURSOS ESTATALES, NO SE CONSIDERAN EN ESTE REPORTE.
CUMPLIMIENTO DE LA MISIÓN:
APOYAR EL DESARROLLO DEL PROYECTO BARRANCAS DEL COBRE.</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</si>
  <si>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 NO SE REPORTAN INGRESOS Y EGRESOS DEBIDO A QUE LAS APORTACIONES AL FIDEICOMISO LAS ESTÁ REALIZANDO EL GOBIERNO DEL ESTADO DE CHIHUAHUA Y POR SER RECURSOS ESTATALES, NO SE CONSIDERAN EN ESTE REPORTE.</t>
  </si>
  <si>
    <t>APORTACIÓN INICIAL:   MONTO: $3,304,597.31   FECHA: 16/08/2011
OBSERVACIONES: LA VARIACIÓN ENTRE SALDO NETO DEL PERIODO A INFORMAR DE $4,589,195.00 CONTRA EL PATRIMONIO NETO TOTAL AL PERIODO QUE SE REPORTA $2,969,878.00 CORRESPONDE A LOS PASIVOS POR $1,619,317.00 INTEGRADOS POR DIFERENTES COMPROMISOS ADQUIRIDOS, QUE SE ENCUNTRAN REFLEJADOS EN LOS ESTADOS FINANCIEROS QUE SE ANEXA</t>
  </si>
  <si>
    <t>DESTINO: HONORARIOS AL FIDUCIARIO POR EL PERIODO ENERO - DICIEMBRE 2015
CUMPLIMIENTO DE LA MISIÓN:
DURANTE EL PERIODO NO SE REGISTRARON EROGACIONES ADICIONALES A LOS HONORARIOS POR MANEJO DEL FIDEICOMISO</t>
  </si>
  <si>
    <t>DESTINO: EL ORIGEN DE LOS RECURSOS QUE CONFORMAN EL PATRIMONIO DEL FIDEICOMISO DE CIENCIA Y TECNOLOGÍA DEL CIATEC, A. C. SON RECURSOS AUTOGENERADOS O PROPIOS LOS CUALES SE OBTIENEN A TRAVÉS DE LA PRESTACIÓN DE LOS SERVICIOS Y EL DESARROLLO DE PROYECTOS DE INVESTIGACIÓN QUE COMERCIALIZA LA ENTIDAD. LOS RECURSOS PROPIOS QUE SE TRANSFIEREN AL FIDEICOMISO SE EMPLEAN O DESTINAN A LA INFRAESTRUCTURA Y AL EQUIPAMIENTO DE LAS ÁREAS SUSTANTIVAS, PARA IMPULSAR EL DESARROLLO DE PROYECTOS DE ALTO IMPACTO O RELEVANCIA QUE PRODUCEN MÁS RECURSOS AUTOGENERADOS.
CUMPLIMIENTO DE LA MISIÓN:
SE DA FORTALECIMIENTO A LA INFRAESTRUCTURA DE PROYECTOS SUSTANTIVOS ASÍ COMO A TECNOLOGÍAS DE INFORMACIÓN.</t>
  </si>
  <si>
    <t>DESTINO: DURANTE EL CUARTO TRIMESTRE DEL EJERCICIO 2015,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CUMPLIMIENTO DE LA MISIÓN:
EN PRIMER TÉRMINO SE HA DADO CUMPLIMIENTO A LA NORMA DE INFORMACIÓN FINANCIERA SOBRE EL RECONOCIMIENTO DE LAS OBLIGACIONES LABORALES AL RETIRO DE LOS TRABAJADORES DE LAS ENTIDADES DEL SECTOR PARAESTATAL (NEIFGSP-08). DERIVADA DE LA NORMA DE INFORMACIÓN FINANCIERA D-3.</t>
  </si>
  <si>
    <t>APORTACIÓN INICIAL:   MONTO: $17,704,562.00   FECHA: 27/07/2002
OBSERVACIONES: LAS CIFRAS QUE SE PRESENTAN CORRESPONDEN AL CIERRE DEL MES DE NOVIEMBRE, ESTO DEBIDO A QUE LOS ESTADOS DE CUENTA DEL MES DE DICIEMBRE DE 2015 NO HAN SIDO ENTREGADOS A LA INSTITUCIÓN POR PARTE DEL FIDUCIARIO.</t>
  </si>
  <si>
    <t>APORTACIÓN INICIAL:   MONTO: $27,459,862.00   FECHA: 27/09/2000
OBSERVACIONES: LAS CIFRAS QUE SE PRESENTAN CORRESPONDEN AL CIERRE DEL MES DE NOVIEMBRE, ESTO DEBIDO A QUE LOS ESTADOS DE CUENTA DEL MES DE DICIEMBRE DE 2015 NO HAN SIDO ENTREGADOS A LA INSTITUCIÓN POR PARTE DEL FIDUCIARIO.</t>
  </si>
  <si>
    <t>APORTACIÓN INICIAL:   MONTO: $500,000.00   FECHA: 15/12/2000
OBSERVACIONES: CON FECHA 17 DE JULIO DE 2015, EL ORGANO INTERNO DIO POR CONCLUIDA LA ORDEN DE AUDITORIA NO. 07/2015 CLAVE 370, AL FIDEICOMISO CORRESPONDIENTE AL EJERCICIO 2014.</t>
  </si>
  <si>
    <t>APORTACIÓN INICIAL:   MONTO: $30,000.00   FECHA: 15/11/2011
OBSERVACIONES: AL CIERRE EXISTEN DEUDORES DIVERSOS POR $11,482.53 Y PASIVOS A CORTO PLAZO POR $101,997.86 POR LO QUE LA DISPONIBILIDAD EN FLUJO DE EFECTIVO ES DE $3'969,277.27</t>
  </si>
  <si>
    <t>DESTINO: APOYO A 20 PROYECTOS DE INVESTIGACION Y DESARROLLO TECNOLÓGICO
CUMPLIMIENTO DE LA MISIÓN:
SE APOYARON 20 PROYECTOS</t>
  </si>
  <si>
    <t>DESTINO: LA FINALIDAD DE ESTE FIDEICOMISO ES HACER FRENTE A LOS PASIVOS QUE SE DERIVAN DE LAS OBLIGACIONES LABORALES AL RETIRO DE LOS TRABAJADORES, DE CONFORMIDAD CON LA NORMA DE INFORMACIÓN FINANIERA D-3 (NIF D-3), DE LOS PLANES DE PRIMA DE ANTIGUEDAD Y BENEFICIOS SHCP, E INDEMNIZACIÓN LEGAL.
CUMPLIMIENTO DE LA MISIÓN:
EN EL CUARTO TRIMESTRE DE 2015 NO SE EFECTUARON RETIROS</t>
  </si>
  <si>
    <t>DESTINO: SE ANEXAN LOS ESTADOS FINANCIEROS Y ESTADOS DE CUENTAS BANCARIOS DE CHEQUES E INVERSION, PARA LA ACLARACION DE CIFRAS REPORTADAS.
CUMPLIMIENTO DE LA MISIÓN:
EL EN 4TO TRIM. 2015, ESTÁN VIGENTES 9 PROYECTOS.</t>
  </si>
  <si>
    <t>APORTACIÓN INICIAL:   MONTO: $20,000,000.00   FECHA: 02/10/1991
OBSERVACIONES: EL FIDEICOMISO SE ENCUENTRA EN PROCESO DE EXTINCIÓN. LA INFORMACIÓN FINANCIERA Y ADMINISTRATIVA, SE REPORTA CON BASE EN LOS ESTADOS FINANCIEROS Y EL FORMATO ADMINISTRATIVO DEL FONDO, QUE PRESENTAN DATOS AL CIERRE DEL MES DE DICIEMBRE DE 2015.</t>
  </si>
  <si>
    <t>DESTINO: OTORGAMIENTO DE APOYOS ECONÓMICOS Y FINANCIAMIENTOS PARA ACTIVIDADES DIRECTAMENTE VINCULADAS AL PROGRAMA PARA EL DESARROLLO DE LA BIOSEGURIDAD Y LA BIOTECNOLOGÍA.
CUMPLIMIENTO DE LA MISIÓN:
"DURANTE EL PERIODO QUE SE INFORMA SE HAN FORMALIZADO 19.9 MILLONES DE PESOS PARA EL DESARROLLO DE PROYECTOS."</t>
  </si>
  <si>
    <t>APORTACIÓN INICIAL:   MONTO: $1,600,000.00   FECHA: 07/11/2000
OBSERVACIONES: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</si>
  <si>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FINANCIERO A INSTITUCIONES A TRAVÉS DE PROYECTOS PARA LA INVESTIGACIÓN EN MATERIAS AGRÍCOLA, PECUARIA, ACUACULTURA AGROBIOTECNOLOGÍA Y RECURSOS FITOGENÉTICOS.
CUMPLIMIENTO DE LA MISIÓN:
DE LA CONVOCATORIA 2015-03 LA CEVAL CONSIDERÓ PERTINENTES LAS PROPUESTAS 264756 Y 265427, Y DE LA CONVOCATORIA 2015-04 LAS PROPUESTAS 266891 Y 266936, PARA LA AUTORIZACIÓN DEL CTA. DE LA CONCVOCATORIA 2015-05 SE DEBEN EVALUAR LAS PROPUESTAS 266938, 267710 Y 267235. ACTUALMENTE SE ENCUENTRAN VIGENTES PROYECTOS DE LAS CONVOCATORIAS 2010, 2011, 2012, 2013 Y 2014.</t>
  </si>
  <si>
    <t>APORTACIÓN INICIAL:   MONTO: $2,100,000.00   FECHA: 20/12/2001
OBSERVACIONES: LA INFORMACIÓN SE REPORTA CON BASE EN LAS CIFRAS QUE REFLEJAN LOS ESTADOS DE CUENTA Y EL FORMATO ADMINISTRATIVO AL CIERRE DE DICIEMBRE 2015. SE CORRIGIÓ EL SALDO FINAL DEL EJERCICIO FISCAL ANTERIOR.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</si>
  <si>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APORTACIÓN INICIAL:   MONTO: $15,000,000.00   FECHA: 21/12/2001
OBSERVACIONES: LA INFORMACIÓN FINANCIERA SE REPORTA EN BASE A LAS CIFRAS QUE REFLEJAN LOS ESTADOS DE CUENTA BANCARIOS DE LA FICUCIARAIA A DICIEMBRE Y DE LA OPERATIVA A JULIO 2015. EL SECRETARIO ADMINISTRATIVO DEL FONDO NO ENVIÓ LA INFORMACIÓN ACTUALIZADA.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</si>
  <si>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(O SECTOR, EN SU CASO) DEL FONDO SECTORIAL DE INVESTIGACIÓN Y DESARROLLO EN CIENCIAS NAVALES.
CUMPLIMIENTO DE LA MISIÓN:
EN EL EJERCICIO 2015, LA SEMAR Y EL CONACYT REALIZARON LA APORTACIÓN DE $65,000,000.00 AL PATRIMONIO DEL FONDO, CONSIDERANDO CITADOS RECURSOS, SE PROCEDIO A LA FORMALICIÓN DEL CONVENIO DE ASIGNACIÓN DE RECURSOS DEL PROYECTO "RADAR DE VIGILANCIA AEREA" POR LA CANTIDAD DE $31,000,000.00, AUTORIZADO MEDIANTE LOS ACUERDOS 07/XXXIX/14 Y 03/V-EXTORD/15, ASÍ MISMO EN EL ACUERDO 08/XLII/15. DE FECHA 27/08/15., SE AUTORIZÓ AMPLIACIÓN DE RECURSOS $2,500,000.00 AL MISMO.</t>
  </si>
  <si>
    <t>APORTACIÓN INICIAL:   MONTO: $10,000,000.00   FECHA: 20/12/2001
OBSERVACIONES: LA INFORMACIÓN SE REPORTA CON BASE EN LAS CIFRAS QUE REFLEJAN LOS ESTADOS FINANCIEROS DEL FONDO AL CIERRE DEL MES DE DICIEMBRE DE 2015 Y DATOS ADMINISTRATIVOS PROPORCIONADOS POR LA SECRETARÍA ADMINISTRATIVA. CUMPLIMIENTO DE MISIÓN (COMPLEMENTO): "SIMULADOR DE VUELO PARA AVIONES CASA-C-295M" Y EN LA XLIII REUNIÓN ORDINARIA ACUERDO 07/XLIII ORD/15. DE FECHA 24-NOV-15., EL CTYA , APROBO EL PROY.DENOMINADO "DESARROLLO DE SIMULADORES PARA LA CAPACITACIÓN Y ENTRENAMIENTO DE OPERACIÓN Y MANTENIMIENTO DE LOS SISTEMAS DE ENLACE DE DATOS Y SISTEMAS SAR DE LA ARMADA DE MÉXICO (CESEDAM)" POR UN MONTO DE $26,525,018.03, HACIENDO UN TOTAL $60,025,018.03.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</si>
  <si>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$29,000,000.00   FECHA: 07/03/2002
OBSERVACIONES: LA INFORMACIÓN SE REPORTA EN BASE A LAS CIFRAS QUE REFLEJAN LOS ESTADOS FINANCIEROS DEL FONDO AL CIERRE DEL MES DE DICIEMBRE DE 2015. EL SECRETARIO ADMINISTRATIVO NO ACTUALIZÓ LA INFORMACIÓN ADMINISTRATIVA.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</si>
  <si>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$13,184,700.00   FECHA: 15/03/2002
OBSERVACIONES: FONDO SECTORIAL PARA LA VIVIENDA (CONAVI) LA INFORMACIÓN FINANCIERA SE REPORTA EN BASE A LAS CIFRAS QUE REFLEJAN LOS ESTADOS DE CUENTA BANCARIOS AL CIERRE DEL MES DE DICIEMBRE DE 2015.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</si>
  <si>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A UNIVERSIDADES Y ORGANISMOS AUTÓNOMOS PARA LA INVESTIGACION CIENTIFICA Y TECNOLÓGICA EN EL SECTOR MEDIO AMBIENTE.
CUMPLIMIENTO DE LA MISIÓN:
ACCIONES REALIZADAS DURANTE EL AÑO: DERIVADO DE LA CONVOCATORIA DICIEMBRE 2014, SE APROBARON 13 PROYECTOS, DE LOS CUALES 9 SE ENCUENTRAN EN DESARRROLLO; SE EVALUARON LAS PROPUESTAS DE LA CONVOCATORIA 2015 Y SE APROBARON RECURSOS PARA 31 PROYECTOS FINALES, POR UN MONTO TOTAL DE $49,145,392.00.</t>
  </si>
  <si>
    <t>APORTACIÓN INICIAL:   MONTO: $108,191,470.00   FECHA: 21/12/2001
OBSERVACIONES: LA INFORMACIÓN SE REPORTA CON BASE EN LAS CIFRAS QUE REFLEJAN LOS ESTADOS FINANCIEROS Y EL FORMATO ADMINISTRATIVO DEL FONDO AL CIERRE DEL MES DICIEMBRE DE 2015. APORTACION DE RECURSOS FISCALES POR $5,000,000 CORRESPONDE A APORTACION PATRIMONIAL POR PARTE DE CONACYT.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</si>
  <si>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$40,000,000.00   FECHA: 16/10/2002
OBSERVACIONES: LA INFORMACIÓN SE REPORTA CON BASE EN LAS CIFRAS DE LOS ESTADOS CUENTA A DICIEMBRE 2015. LOS DATOS ADMINISTRATIVOS SON LOS ÚLTIMOS QUE REPORTÓ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</si>
  <si>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FORESTAL, ASÍ COMO ESTRATEGIAS DE DIVULGACIÓN DE LOS RESULTADOS DE LOS PROYECTOS FINANCIADOS.
CUMPLIMIENTO DE LA MISIÓN:
SE HAN APORTADO $45.9 MDP; EN MZO 2015 SE FORMALIZÓ EL PROY 2014-249578 POR $1.5MDP AL CICY; EN JUN 2015 EL CTA AUTORIZÓ LA ASIGNACIÓN DE TRES PROY RESULTADO DE LAS C02 Y C03 2014; $7.6MDP A UNAM 251694, $3.8MDP A INIFAP 251415, $7.5MDP A UJED 252620, (FORMALIZADOS EN SEP 2015). PARA DIC 2015 SE AUTORIZÓ Y FORMALIZÓ APOYOS A INECOL 265677 POR $4MDP Y AL IPICYT 265549 $1.67MDP EN ATENCIÓN A NECESIDADES FITOSANITARIAS DE MANERA DIRECTA.</t>
  </si>
  <si>
    <t>APORTACIÓN INICIAL:   MONTO: $18,000,000.00   FECHA: 17/09/2002
OBSERVACIONES: LA INFORMACIÓN SE REPORTA CON BASE EN LAS CIFRAS QUE REFLEJAN LOS ESTADOS FINANCIEROS Y EL FORMATO ADMINISTRATIVO DEL FONDO, AL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</si>
  <si>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AEROPORTUARIO.
CUMPLIMIENTO DE LA MISIÓN:
DURANTE EL PERÍODO QUE SE INFORMA HAN APORTADO $20 MILLONES DE PESOS Y SE HAN APROBADO $49 MILLONES DE PESOS A LOS SUJETOS DE APOYO PARA EL DESARROLLO DE PROYECTOS.</t>
  </si>
  <si>
    <t>APORTACIÓN INICIAL:   MONTO: $15,000,000.00   FECHA: 20/12/2002
OBSERVACIONES: FONDO SECTORIAL DE INVESTIGACIÓN PARA EL DESARROLLO AEROPUERTARIO Y LA NAVEGACIÓN AÉREA (ASA) LA INFORMACIÓN SE REPORTA CON BASE EN LAS CIFRAS QUE REFLEJAN LOS ESTADOS FINANCIEROS Y DATOS PROPORCIONADOS POR EL SECRETARIO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OBSERVACIÓN DE LA COMPOSICIÓN DEL PATRIMONIO: EL PATRIMONIO SE COMPONE DE PATRIMONIO TEMPORALMENTE RESTRINGIDO Y NO RESTRINGIDO.</t>
  </si>
  <si>
    <t>DESTINO: PROYECTOS DE INVESTIGACIÓN CIENTÍFICA,DESARROLLO TECNOLÓGICO Y FORMACIÓN DE CIENTIFICOS Y TECNÓLOGOS.
CUMPLIMIENTO DE LA MISIÓN:
DURANTE EL PERIODO QUE SE INFORMA SE HAN FORMALIZADO 1,363.8 MILLONES DE PESOS PARA EL DESARROLLO DE PROYECTOS.</t>
  </si>
  <si>
    <t>APORTACIÓN INICIAL:   MONTO: $117,300,000.00   FECHA: 19/12/2002
OBSERVACIONES: LA INFORMACIÓN SE REPORTA CON BASE EN LAS CIFRAS QUE REFLEJAN LOS ESTADOS FINANCIEROS DEL FONDO AL CIERRE DEL MES DE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</si>
  <si>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OTORGADOS POR EL FONDO SECTORIAL DE INVESTIGACIÓN PARA LA EDUCACIÓN.
CUMPLIMIENTO DE LA MISIÓN:
REUNION FINAL DE EVALUACION DE LA CONVOCATORIA DE INVESTIGACION CIENTIFICA BASICA 2015 Y EDUCACION BASICA 2015 DEL 11 AL 30 DE OCTUBRE Y EL DIA 25 DE NOVIEMBRE 2015.</t>
  </si>
  <si>
    <t>APORTACIÓN INICIAL:   MONTO: $110,000,000.00   FECHA: 20/12/2002
OBSERVACIONES: LA INFORMACIÓN QUE SE REPORTA, PRESENTA CIFRAS DE LOS ESTADOS FINANCIEROS AL MES DE DICIEMBRE 2015 Y DATOS DEL FORMATO ADMINISTRATIVO. SE RECTIFICA EL DATO DE LAS APORTACIONES DE CONACYT AL CIERRE DE 2014, QUE SE INFORMÓ ERRÓNEAMENTE ANTES Y QUE SE SUSTENTA CON LOS REGISTROS Y LAS NOTAS FINANCIERAS QUE SE INCLUYEN EN EL PRESENTE REPORTE.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</si>
  <si>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   FECHA: 20/12/2002
OBSERVACIONES: FONDO SECTORIAL DE INVESTIGACIÓN Y DESARROLLO INMUJERES LA INFORMACIÓN SE REPORTA CON BASE EN LAS CIFRAS QUE REFLEJAN LOS ESTADOS FINANCIEROS Y EL FORMATO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</si>
  <si>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DESARROLLO DE PROYECTOS DE INNOVACIÓN Y DESARROLLO TECNOLÓGICO DEL SECTOR DE ENERGÍA.
CUMPLIMIENTO DE LA MISIÓN:
SE TIENEN CINCO PROYECTOS EN EJECUCIÓN DURANTE EL PERIODO QUE SE INFORMA.</t>
  </si>
  <si>
    <t>APORTACIÓN INICIAL:   MONTO: $30,000,000.00   FECHA: 24/09/2003
OBSERVACIONES: LA INFORMACIÓN SE REPORTA CON BASE EN LAS CIFRAS QUE REFLEJAN LOS ESTADOS FINANCIEROS Y EL FORMATO ADMINISTRATIVO DEL FONDO AL CIERRE DEL MES DE DICIEMBRE 2015. SE CORRIGIÓ AL FECHA DE SESIÓN DE COMITÉ QUE SE INDICÓ ERRÓNEA EN EL TRIMESTRE ANTERIOR.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</si>
  <si>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PROYECTOS DE INVESTIGACIÓN CIENTÍFICA Y TECNOLÓGICA
CUMPLIMIENTO DE LA MISIÓN:
INFORMACIÓN NO ACTUALIZADA POR EL SECRETARIO ADMINISTRATIVO.</t>
  </si>
  <si>
    <t>APORTACIÓN INICIAL:   MONTO: $24,000,000.00   FECHA: 24/12/2003
OBSERVACIONES: FONDO SECTORIAL DE INVESTIGACIÓN Y DESARROLLO SOBRE EL AGUA (CONAGUA) LA INFORMACIÓN FINANCIERA SE REPORTA CON BASE A LAS CIFRAS QUE REFLEJAN LOS ESTADOS DE CUENTA BANCARIOS A DICIEMBRE 2015. LA INFORMACIÓN ADMINISTRATIVA Y FINANCIERA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</si>
  <si>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SECTOR DE SRE.
CUMPLIMIENTO DE LA MISIÓN:
DURANTE EL EJERCICIO DE 2015 SE PUBLICO UNA CONVOCATORIA Y SE APROBÓ LA PUBLICACIÓN DE OTRAS DOS EN 2016.EL FONDO FINANCIÓ LA 2A FASE DE LOS PROYECTOS DE BIOTECNOLOGÍA Y NANOTECNOLOGÍA QUE TERMINARON LA 1A FASE, POR LO CUAL SE REALIZARON MINISTRACIONES A LOS BENEFICIARIOS DE LOS PROYECTOS POR UN MONTO DE $4,712,237.00, SE PAGARON LOS HONORARIOS DEL DESPACHO DE CONTADORES POR UN IMPORTE DE $69,600.00 Y SE PAGO PAPELERÍA Y MENSAJERIA POR UN IMPORTE DE $12,777.60</t>
  </si>
  <si>
    <t>APORTACIÓN INICIAL:   MONTO: $5,000,000.00   FECHA: 23/01/2004
OBSERVACIONES: LA INFORMACIÓN SE REPORTA CON BASE EN LAS CIFRAS QUE REFLEJAN LOS ESTADOS FINANCIEROS Y EL FORMATO ADMINISTRATIVO AL CIERRE DEL MES DE DICIEMBRE DE 2015. SE CONSIDERARON DATOS ANTERIORES QUE PROPORCIONÓ EL SECRETARIO ADMINISTRATIVO Y QUE NO ACTUALIZÓ EN ESTA OCASIÓN.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</si>
  <si>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NACIONAL E INTERNACIONAL.
CUMPLIMIENTO DE LA MISIÓN:
DURANTE EL PERIODO QUE SE INFORMA SE HAN FORMALIZADO 163.78 MILLONES DE PESOS PARA EL DESARROLLO DE PROYECTOS.</t>
  </si>
  <si>
    <t>APORTACIÓN INICIAL:   MONTO: $2,000,000.00   FECHA: 20/12/2007
OBSERVACIONES: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</si>
  <si>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$207,725,000.00   FECHA: 23/09/2008
OBSERVACIONES: LA INFORMACIÓN SE REPORTA CON BASE EN LAS CIFRAS QUE REFLEJAN LOS ESTADOS FINANCIEROS DEL FONDO AL CIERRE DEL MES DE DICIEMBRE DE 2015. LOS CUALES FUERON PROPORCIONADOS POR LA FIDUCIARIA DEL FONDO. LOS DATOS ADMINISTRATIVOS NO FUERON ACTUALIZADOS POR EL SECRETARIO ADMINISTRATIVO, POR LO QUE SE INCLUYE INFORMACIÓN DEL ÚLTIMO REPORTE.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</si>
  <si>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INVESTIGACIÓN CIENTÍFICA Y TECNOLÓGICA APLICADA, TANTO A FUENTES RENOVABLES DE ENERGÍA, EFICIENCIA ENERGÉTICA, USO DE TECNOLOGÍAS LIMPIAS Y DIVERSIFICACIÓN DE FUENTES PRIMARIAS DE ENERGÍA. LA ADOPCIÓN, INNOVACIÓN, ASIMILACIÓN Y DESARROLLO TECNOLÓGICO DE LAS MATERIAS SEÑALADAS EN EL PUNTO ANTERIOR.
CUMPLIMIENTO DE LA MISIÓN:
AL CUARTO TRIMESTRE 2015 SE APORTARON CERCA DE 983 MILLONES DE PESOS Y SE REALIZARON DIFERENTES ACTIVIDADES PARA EL APOYO A PROYECTOS.</t>
  </si>
  <si>
    <t>APORTACIÓN INICIAL:   MONTO: $37,760,000.00   FECHA: 23/09/2008
OBSERVACIONES: LA INFORMACIÓN SE REPORTA CON BASE EN LAS CIFRAS QUE REFLEJAN LOS ESTADOS FINANCIEROS DEL FONDO AL CIERRE DEL MES DE DICIEMBRE DE 2015, LOS CUALES FUERON PROPORCIONADOS POR LA FIDUCIARIA DEL FONDO. UNA PARTE DE LOS DATOS ADMINISTRATIVOS SE RETOMAN DE TRIMESTRES ANTERIORES, YA QUE ESTA INFORMACIÓN NO FUE PROPORCIONADA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</si>
  <si>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$2,800,000.00   FECHA: 02/12/2008
OBSERVACIONES: LA INFORMACIÓN SE REPORTA CON BASE EN LAS CIFRAS QUE REFLEJAN LOS ESTADOS DE CUENTA BANCARIOS A DICIEMBRE DE 2015. LOS DATOS ADMINISTRATIVOS NO FUERON ACTUALIZADOS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</si>
  <si>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DURANTE EL PERIODO QUE SE REPORTA SE PUBLICARON 8 CONVOCATORIAS POR 1,169 MILLONES DE PESOS Y SE FORMALLIZARON APOYOS POR 301.6 MILLONES DE PESOS.</t>
  </si>
  <si>
    <t>APORTACIÓN INICIAL:   MONTO: $50,000,000.00   FECHA: 19/02/2009
OBSERVACIONES: LA INFORMACIÓN SE REPORTA CON BASE EN LAS CIFRAS QUE REFLEJAN LOS ESTADOS FINANCIEROS DEL FONDO AL CIERRE DEL MES DE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</si>
  <si>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$50,000,000.00   FECHA: 31/12/2009
OBSERVACIONES: LA INFORMACIÓN SE REPORTA CON BASE EN LAS CIFRAS QUE REFLEJAN LOS ESTADOS DE CUENTA A DICIEMBRE 2015. LOS DATOS ADMINISTRATIVOS NO FUERON ACTUALIZADOS POR EL SECRETARIO ADMINISTRATIVO, POR LO QUE SE MANTIENEN LOS DEL ÚLTIMO REPORTE.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</si>
  <si>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OTORGAMIENTO DE APOYOS PARA LA REALIZACIÓN DE PROYECTOS A LOS SUJETOS DE APOYO, QUE SEAN ELEGIDOS MEDIANTE CONCURSO BAJO LAS MODALIDADES QUE DETRMINE EL COMITÉ TÉCNICO Y DE ADMINISTRACIÓN.
CUMPLIMIENTO DE LA MISIÓN:
DURANTE EL TRIMESTRE QUE SE INFORMA SE APROBARON 7 PROYECTOS CORRESPONDIENTES A LA CONVOCATORIA DEL PREMIO NACIONAL DE INNOVACIÓN, Y SE TIENEN PROPUESTAS DE LAS CONVOCATORIAS (COMPETENCIAS PARA LA TRANFERENCIA DE CONOCIMIENTO Y DESARROLLO DE HABILIDADES PARA LA INNOVACIÓN) QUE SE ENCUENTRAN EN EVALUACIÓN.</t>
  </si>
  <si>
    <t>APORTACIÓN INICIAL:   MONTO: $139,286,812.00   FECHA: 27/09/2010
OBSERVACIONES: LA INFORMACIÓN SE REPORTA CON BASE EN LAS CIFRAS QUE REFLEJAN LOS ESTADOS FINANCIEROS DEL FONDO AL CIERRE DEL MES DE DICIEMBRE DE 2015. ALGUNOS DE LOS DATOS ADMINISTRATIVOS NO LOS ACTUALIZÓ EL SECRETARIO ADMINISTRATIVO POR LO QUE SE CONSERVA LA INFORMACIÓN ANTERIOR.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</si>
  <si>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$5,000,000.00   FECHA: 16/11/2011
OBSERVACIONES: FONDO SECTOR INIFED-CONACYT LA INFORMACIÓN FINANCIERA SE REPORTA EN BASE A LAS CIFRAS QUE REFLEJAN LOS ESTADOS DE CUENTA BANCARIOS DE FIDUCIARIA A DICIEMBRE Y DE OPERATIVA A JUNIO DE 2015. EL SECRETARIO ADMINISTRATIVO DEL FONDO NO ENVIÓ LA INFORMACIÓN ACTUALIZADA.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</si>
  <si>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INVESTIGACION CIENTIFICA Y TECNOLOGICA.
CUMPLIMIENTO DE LA MISIÓN:
DURANTE EL PERIODO QUE SE INFORMA SE HAN RECIBIDO APORTACIONES Y SE HAN APROBADO RECURSOS PARA EL DESARROLLO DE PROYECTOS.</t>
  </si>
  <si>
    <t>APORTACIÓN INICIAL:   MONTO: $3,000,000.00   FECHA: 14/08/2014
OBSERVACIONES: LA INFORMACIÓN SE REPORTA CON BASE EN LAS CIFRAS QUE REFLEJAN LOS ESTADOS FINANCIEROS Y EL FORMATO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</si>
  <si>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TECNOLÓGICA, EN EL DESARROLLO DE PROYECTOS EN EL ÁMBITO MILITAR.
CUMPLIMIENTO DE LA MISIÓN:
DURANTE EL PERIODO QUE SE INFORMA SE HAN APORTADO AL FONDO $65,433,000.00 MILLONES DE PESOS, DE LOS CUALES SE HAN MINISTRADO $35,706.000.00 MILLONES DE PESOS PARA EL DESARROLLO DE LOS PROYECTOS SECEOT Y RADARES DE VIGILANCIA AEREA.</t>
  </si>
  <si>
    <t>APORTACIÓN INICIAL:   MONTO: $8,000,000.00   FECHA: 30/05/2014
OBSERVACIONES: LA INFORMACIÓN SE REPORTA CON BASE EN LAS CIFRAS QUE REFLEJAN LOS ESTADOS FINANCIEROS Y EL FORMATO ADMINISTRATIVO DEL FONDO AL CIERRE DE DICIEMBRE 2015. SE CORRIGIÓ EL SALDO FINAL DEL EJERCICIO ANTERIOR. EL PATRIMONIO PRESENTA UN SALDO NEGATIVO Y LA JUSTIFICACIÓN PARA ELLO SE PRESENTA EN LAS NOTAS A LOS ESTADOS FINANCIEROS.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</si>
  <si>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 LA FECHA DEL PRESENTE REPORTE, LOS RECURSOS HAN SIDO UTILIZADOS PARA EL PAGO DE 19 APOYOS DE PROYECTOS DE INVESTIGACIÓN, GASTOS DE ADMINISTRACIÓN ( HONORARIOS FIDUCIARIO, HONORARIOS CONTABLES), GASTOS DE OPERACIÓN (CONVOCATORIAS, PROGRAMAS, CONGRESOS Y CONVENCIONES DEL CTA), AUTORIZADOS PREVIAMENTE EN EL PRESUPUESTO PARA EL EJERCICIO 2015.
CUMPLIMIENTO DE LA MISIÓN:
AL TERCER TRIMESTRE 2015 SE HABÍAN RECIBIDO 93 SOLICITUDES DE APOYO, RESULTANDO 53 SOLICITUDES PERTINENTES, Y 19 FUERON APROBADAS, POR UN IMPORTE DE $24,741,090.00 , EN EL MES DE JUNIO HUBO UNA DECLINACIÓN POR $524,000.</t>
  </si>
  <si>
    <t>APORTACIÓN INICIAL:   MONTO: $15,000,000.00   FECHA: 07/07/2014
OBSERVACIONES: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</si>
  <si>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SE GENERARON ÚNICAMENTE PRODUCTOS FINANCIEROS POR EL PATRIMONIO INVERTIDO EN LA INSTITUCIÓN BANCARIA Y SE EFECTÚO EL PAGO POR CONCEPTO DE SERVICIOS DE AUDITORÍA EXTERNA DE LOS EJERCICIOS 2014 Y 2015.</t>
  </si>
  <si>
    <t>APORTACIÓN INICIAL:   MONTO: $10,000,000.00   FECHA: 12/11/2010
OBSERVACIONES: EN ESTE TRIMESTRE SE GENERARON ÚNICAMENTE PRODUCTOS FINANCIEROS POR EL PATRIMONIO INVERTIDO EN LA INSTITUCIÓN BANCARIA Y SE EFECTÚO EL PAGO POR CONCEPTO DE SERVICIOS DE AUDITORÍA EXTERNA DE LOS EJERCICIOS 2014 Y 2015.</t>
  </si>
  <si>
    <t>DESTINO: FINANCIAR O COMPLEMENTAR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
CUMPLIMIENTO DE LA MISIÓN:
FINANCIAR O COMPLEMENTAR EL FINANCIAMIENTO DE PROYECTOS ESPECIFICOS DE INVESTIGACION, DE DESARROLLO TECNOLOGICO Y DE INNOVACION, LA CREACION Y MANTENIMIENTO DE INSTALACIONES DE INVESTIGACION, SU EQUIPAMIENTO, EL SUMINISTRO DE MATERIALES.</t>
  </si>
  <si>
    <t>APORTACIÓN INICIAL:   MONTO: $11,027,528.68   FECHA: 28/10/2004
OBSERVACIONES: EL IMPORTE DE EGRESOS ACUMULADOS SE REFIERE A LOS MONTOS EROGADOS PARA PROYECTOS APOYADOS EN EL PERIODO ENERO A DICIEMBRE DE 2015</t>
  </si>
  <si>
    <t>APORTACIÓN INICIAL:   MONTO: $8,500,000.00   FECHA: 24/11/2000
OBSERVACIONES: EN EL SISTEMA DEL PROCESO INTEGRAL DE PROGRAMACIÓN Y PRESUPUESTO "PIPP" DEL EJERCICIO 2015, SE ENCUENTRA VIGENTE LA CLAVE DE ACTUALIZACIÓN DEL FIDEICOMISO 597 ACTINVER. NOTA: LA CANTIDAD DE $2,455,667.75 CORRESPONDE A LA DISPONIBILIDAD FINAL DEL EJERCICIO 2015.</t>
  </si>
  <si>
    <t>DESTINO: SE LLEVÓ A CABO LA PRIMERA Y SEGUNDA SESIÓN DEL COMITÉ TÉCNICO EL 14 DE ABRIL, Y EL 28 DE SEPTIEMBRE RESPECTIVAMENTE,SIENDO AUTORIZADOS A APOYO LOS PROYECTOS DE: CANALIZACIÓN DE RECURSOS AL “FONDO MIXTO CONACYT-GOBIERNO DEL ESTADO DE QUERÉTARO,ESTÍMULO Y DEMÁS PRESTACIONES DEL PERSONAL EVENTUAL Y MOBILIARIO PARA LAS DIFERENTES SEDES Y DIRECCIONES.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</si>
  <si>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$5,355,000.00   FECHA: 21/12/2000
OBSERVACIONES: METAS ALCANZADAS EN EL 4TO. TRIMESTRE 2015 1.- SE GENERARON INTERESES BANCARIOS EN EL PERÍODO DE ENERO-DICIEMBRE, POR LA CANTIDAD DE $3,119,715.18 (TRES MILLONES CIENTO DIEZ Y NUEVE MIL SETECIENTOS QUINCE PESOS 18/100 M.N) 2.- COMISIONES BANCARIAS POR LA ADMINISTRACIÓN DE LA CUENTA AL CUARTO TRIMESTRE DEL 2015, POR UN IMPORTE DE $ 182,504.72 (CIENTO OCHENTA Y DOS MIL QUINIENTOS CUATRO PESOS 72/100 M.N) 3.- SE LLEVÓ A CABO LA PRIMERA Y SEGUNDA SESIÓN DEL COMITÉ TÉCNICO Y DE ADMINISTRACIÓN (FIDEICOMISO) EL 14 DE ABRIL, Y 28 DE SEPTIEMBRE RESPECTIVAMENTE. SE AUTORIZARON LOS PROYECTOS ARRIBA MENCIONADOS.</t>
  </si>
  <si>
    <t>DESTINO: EL DESTINO DE LOS RECURSOS AL 1ER. TRIMESTRE 2015 FUE PARA LO SIGUIENTE: . MEDICION Y ANALISIS METOCEANICO DEL GOLFO DE MEXICO, ETAPA 2009-2013 POR EL IMPORTE DE $10,000,000.00 . FORTALECIMIENTO DE LA INFRAESTRUCTURA DE DIVERSAS AREAS, ASI COMO PARA PROYECTOS DE INVESTIGACION DEL CICESE POR EL IMPORTE DE $5,629,571.88 . FUNDACION MICROSOFT EN RELACION A LA BECA MICROSOFT RESEARCH FACULTY FELLOWSHIP EN 2013 POR UN IMPORTE DE $270,000.00 . ESTUDIOS OCEANOGRAFICOS DEL PACIFICO MEXICANO Y GOLFO DE CALIFORNIA POR LA CANTIDAD DE $1,669,000.00 .APOYO A LOS PROYECTOS GRUPO CANEK $9,200,000.00 .FORTALECIMIENTO A LA INFRAESTRUCTURA OCEANOGRAFIA FISICA $252,166.18 .PAGO A PARTICIPANTES $1,033,321.24. PAGO DE INCENTIVOS $1,894,006.31 .INSTALACIONES DEPORTIVAS CICESE $900,000.01 .APOYO A LOS PROYECTOS DE INVESTIGACION OCEANOGRAFIA FISICA $900.00 .APOYO P/DIFUSION DE TRABAJOS DE INVESTIGACION DEL POSGRADO $35,000.00 .PAGO DE INCENTIVOD EXTR. AL PERSONAL CIENTIFICO Y TECN. $2,427,812.16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</si>
  <si>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MENOS LOS HONORARIOS A LA FIDUCIARIA Y EL APOYO OTORGADO A PROYECTOS ESPECIFICOS AUTORIZADOS AL 4TO. TRIM DE 2015, RESULTANDO UNA DISPONIBILIDAD DE $110,150,641.95</t>
  </si>
  <si>
    <t>DESTINO: DE ACUERDO CON EL REGLAMENTO VIGENTE DE LA PRESTACIÓN DE FONDO DE AHORRO SE DESTINARÁ PARA EL OTORGAMIENTO DE PRÉSTAMOS Y RETIROS A LAS SOLICITUDES DE LOS EMPLEADOS INTERESADOS.
CUMPLIMIENTO DE LA MISIÓN:
SE OPERARON EL 100% DE LAS 715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</si>
  <si>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2)APOYAR AL ALCANCE DE LAS METAS COMPROMETIDAS PARA EL EJERCICIO 2015 CONTEMPLADAS EN EL PLAN ESTRATÉGICO DE MEDIANO PLAZO. 3)APOYAR A PROYECTOS DE INFRAESTRUCTURA INSTITUCIONAL
CUMPLIMIENTO DE LA MISIÓN:
1)SE APOYÓ A LA UNIDAD HERMOSILLO Y A SUS 5 UNIDADES REGIONALES, 2)SE APOYÓ AL ALCANCE DE LAS METAS COMPROMETIDAS PARA EL EJERCICIO 2015 CONTEMPLADAS EN EL PLAN ESTRATÉGICO DE MEDIANO PLAZO. 3)SE APOYÓ A PROYECTOS DE INFRAESTRUCTURA INSTITUCIONAL</t>
  </si>
  <si>
    <t>DESTINO: APOYOS PARA LA INVESTIGACIÓN CIENTIFICA Y TECNOLÓGICA DEL ESTADO DE AGUASCALIENTES.
CUMPLIMIENTO DE LA MISIÓN:
INFORMACIÓN NO ACTUALIZADA POR EL SECRETARIO ADMINISTRATIVO.</t>
  </si>
  <si>
    <t>APORTACIÓN INICIAL:   MONTO: $5,000,000.00   FECHA: 12/04/2002
OBSERVACIONES: EL CONACYT Y EL GOBIERNO DEL ESTADO DE AGUASCALIENTES SON FIDEICOMITENTES. LA INFORMACIÓN SE REPORTA CON BASE A LAS CIFRAS QUE REFLEJAN LOS ESTADOS FINANCIEROS AL CIERRE DEL MES DE DICIEMBRE DE 2015.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</si>
  <si>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29/10/2001
OBSERVACIONES: EL CONACYT Y EL GOBIERNO DEL ESTADO DE BAJA CALIFORNIA SON FIDEICOMITENTES DEL FIDEICOMISO. EL ACTUAL REPORTE SE EFECTÚA CON BASE EN LAS CIFRAS QUE REFLEJAN LOS ESTADOS DE CUENTA 2015, QUE ESTUVIERON DISPONIBLES.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</si>
  <si>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COAHUILA DE ZARAGOZA
CUMPLIMIENTO DE LA MISIÓN:
DURANTE EL PERIODO QUE SE INFORMA SE HA APORTADO RECURSOS FISCALES DE LA FEDERACION POR UN MONTO DE 18.0 MDP, EL GOBIERNO DEL ESTADO DE COAHUILA A APORTADO 18.0 MDP DE ACUERDO A LA CALENDARIZACIÓN DEL ANEXO DE EJECUCIÓN PARA EL DESARROLLO DE PROYECTOS 2015.</t>
  </si>
  <si>
    <t>APORTACIÓN INICIAL:   MONTO: $8,000,000.00   FECHA: 01/03/2002
OBSERVACIONES: LA INFORMACIÓN FINANCIERA SE REPORTA CON BASE EN LAS CIFRAS QUE REFLEJAN LOS ESTADOS FINANCIEROS Y EL FORMATO ADMINISTRATIVO DEL FONDO AL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</si>
  <si>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TECNOLOGICA EN EL ESTADO DE CHIAPAS
CUMPLIMIENTO DE LA MISIÓN:
DURANTE EL PERIODO QUE SE INFORMA EL CTA HA AUTORIZADO RECURSOS PARA EL DESARROLLO DE PROYECTOS POR $ 67'266,720.00 DE LOS CUALES SE HAN MINISTRADO A LOS SUJETOS DE APOYO LA CANTIDAD DE $ 11'451,713.00.</t>
  </si>
  <si>
    <t>APORTACIÓN INICIAL:   MONTO: $2,000,000.00   FECHA: 07/03/2002
OBSERVACIONES: EL CONACYT Y EL GOBIERNO DEL ESTADO DE CHIAPAS PARTICIPAN COMO FIDEICOMITENTES DEL FONDO. LA INFORMACIÓN SE REPORTA CON BASE EN LAS CIFRAS QUE REFLEJAN LOS ESTADOS FINANCIEROS DEL FONDO Y EL FORMATO ADMINISTRATIVO AL CIERRE DEL MES DE DICIEMBRE DE 2015. EL PATRIMONIO DEL FONDO SE INTEGRA POR EL ACTIVO TOTAL MENOS EL PASIVO CIRCULANTE.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</si>
  <si>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PARA LA INVESTIGACION CIENTIFICA Y TECNOLOGICA DEL ESTADO DE DURANGO.
CUMPLIMIENTO DE LA MISIÓN:
DURANTE EL PERIODO QUE SE INFORMA SE HA DADO CONTINUIDAD CON LOS APOYOS A LOS PROYECTOS DE INVESTIGACION VIGENTES EN EL ESTADO.</t>
  </si>
  <si>
    <t>APORTACIÓN INICIAL:   MONTO: $3,000,000.00   FECHA: 07/03/2002
OBSERVACIONES: LA INFORMACIÓN SE REPORTA CON BASE EN LAS CIFRAS QUE REFLEJAN LOS ESTADOS FINANCIEROS Y FORMATO ADMINISTRATIVO DEL FONDO AL CIERRE DEL MES DE DICIEMBRE DE 2015. LOS ESTADOS FINANCIEROS FUERON DICTAMINADOS EN 2013.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</si>
  <si>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17/12/2001
OBSERVACIONES: EL CONACYT Y EL GOBIERNO DEL ESTADO PARTICIPAN COMO FIDEICOMITENTES DEL FONDO. LA INFORMACIÓN SE REPORTA EN BASE A LAS CIFRAS QUE REFLEJAN LOS ESTADOS FINANCIEROS DEL FONDO AL CIERRE DEL MES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</si>
  <si>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17/12/2001
OBSERVACIONES: EL CONACYT Y EL GOBIERNO DEL ESTADO DE GUERRERO PARTICIPAN COMO FIDEICOMITENTES DEL FONDO. LA INFORMACIÓN SE REPORTA CON BASE EN LAS CIFRAS QUE REFLEJAN LOS ESTADOS FINANCIEROS Y EL FORMATO ADMINISTRATIVO DEL FONDO, AL CIERRE DEL MES DE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</si>
  <si>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CIENTIFICA Y TECNOLOGICA DEL ESTADO DE HIDALGO
CUMPLIMIENTO DE LA MISIÓN:
INFORMACIÓN NO ACTUALIZADA POR EL SECRETARIO ADMINISTRATIVO.</t>
  </si>
  <si>
    <t>APORTACIÓN INICIAL:   MONTO: $2,500,000.00   FECHA: 11/01/2002
OBSERVACIONES: EL CONACYT Y EL GOBIERNO DEL ESTADO DE HIDALGO PARTICIPAN COMO FIDEICOMITENTES EN EL FONDO. LA INFORMACIÓN SE REPORTA EN BASE A LAS CIFRAS QUE REFLEJAN LOS ESTADOS DE CUENTA A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</si>
  <si>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$8,847,952.20   FECHA: 01/03/2002
OBSERVACIONES: EL CONACYT Y EL GOBIERNO DEL ESTADO DE NUEVO LEÓN PARTICIPAN COMO FIDEICOMITENTES EN EL FONDO. LA INFORMACIÓN FINANCIERA SE REPORTA EN BASE A LAS CIFRAS QUE REFLEJAN LOS ESTADOS DE CUENTA BANCARIOS A DICIEMBRE 2015.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</si>
  <si>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APORTACIÓN INICIAL:   MONTO: $2,000,000.00   FECHA: 11/01/2002
OBSERVACIONES: EL CONACYT Y EL GOBIERNO DEL ESTADO DE PUEBLA PARTICIPAN COMO FIDEICOMITENTES EN EL FONDO. LA INFORMACIÓN SE REPORTA CON BASE EN LAS CIFRAS QUE REFLEJAN LOS ESTADOS FINANCIEROS Y FORMATO ADMINISTRATIVO AL CIERRE DEL MES DE DICIEMBRE DE 2015. EL “CRITERIO CUENTA PÚBLICA” SE RESPONDE CON UN “NO”, DADO QUE MEDIANTE UNA CONSULTA TELEFÓNICA AL PERSONAL DE LA SECRETARÍA DE HACIENDA, RESPONDIERON QUE ESA OPCIÓN APLICABA Y NO SE HA TENIDO NOTIFICACIÓN DIFERENTE A LA FECHA.</t>
  </si>
  <si>
    <t>APORTACIÓN INICIAL:   MONTO: $3,000,000.00   FECHA: 14/12/2001
OBSERVACIONES: EL CONACYT Y EL GOBIERNO DEL ESTADO DE QUINTANA ROO PARTICIPAN COMO FIDEICOMITENTES DEL FONDO. EL PATRIMONIO SE COMPONE POR APORTACIONES DE CONACYT Y EL GOBIERNO DEL ESTADO DE QUINTANA ROO, Y DE LOS RESULTADOS DE LOS EJERCICIOS. LA INFORMACIÓN FINANCIERA SE REPORTA CON BASE EN LAS CIFRAS QUE REFLEJAN LOS ESTADOS FINANCIEROS Y EL FORMATO ADMINISTRATIVO DEL FONDO A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</si>
  <si>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01/03/2002
OBSERVACIONES: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</si>
  <si>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02/04/2002
OBSERVACIONES: EL CONACYT Y EL GOBIERNO DEL ESTADO DE SONORA PARTICIPAN COMO FIDEICOMITENTES EN EL FONDO. LA INFORMACIÓN SE REPORTA CON BASE EN LAS CIFRAS QUE REFLEJAN LOS ESTADOS FINANCIEROS Y EL FORMATO ADMINISTRATIVO DEL FONDO, AL CIERRE DEL MES DE DICIEMBRE DE 2015. MISMOS DOCUMENTOS QUE SE INCLUYEN EN EL PRESENTE REPORTE.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</si>
  <si>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PUBLICACION DE CONVOCATORIAS DE LAS DEMANDAS DE FORTALECIMIENTO DE PROGRAMAS DE POSGRADO EN EL ESTADO DE TAMAULIPAS,SISTEMA DE TRANSFERENCIA PARA LA INNOVACIÓN Y EL DESARROLLO REGIONAL PARA EL ALTIPLANO Y PROYECTO ESTRATÉGICO CREACIÓN DE CENTRO DE ENERGIA POR UN MONTO TOTAL DE $73,500,000.00
CUMPLIMIENTO DE LA MISIÓN:
SE HAN REALIZADO MINISTRACIONES DURANTE ESTE EJERCICIO POR LA CANTIDAD DE $11,277,144.60 DE PROYECTOS EN DESARROLLO.</t>
  </si>
  <si>
    <t>APORTACIÓN INICIAL:   MONTO: $3,500,000.00   FECHA: 19/12/2001
OBSERVACIONES: EL CONACYT Y EL GOBIERNO DEL ESTADO DE TAMAULIPAS PARTICIPAN COMO FIDEICOMITENTES EN EL FONDO. LA INFORMACIÓN FINANCIERA SE REPORTA CON BASE EN LAS CIFRAS QUE REFLEJAN LOS ESTADOS FINANCIEROS Y EL FORMATO ADMINISTRATIVO DEL FONDO AL CIERRE DE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</si>
  <si>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TLAXCALA PARTICIPAN COMO FIDEICOMITENTES EN EL FONDO. LA INFORMACIÓN FINANCIERA SE REPORTA EN BASE A LAS CIFRAS QUE REFLEJAN LOS ESTADOS DE CUENTA BANCARIOS AL MES DE DICIEMBRE DE2015. LA INFORMACIÓN ADMINISTRATIVA SE REPORTA CON BASE EN LO QUE EL SECRETARIO ADMINISTRATIVO DEL FONDO PROPORCIONÓ AL CIERRE DEL MES DE SEPTIEMBRE 2015.</t>
  </si>
  <si>
    <t>DESTINO: APOYOS PARA LA INVESTIGACION CIENTIFICA Y TECNOLOGICA DEL ESTADO DE ZACATECAS EN SUS SECTORES PRIORITARIOS: MINERÍA, AGROINDUSTRIA ALIMENTARIA, TICS, MANUFACTURA AVANZADA Y ENERGIAS RENOVABLES.
CUMPLIMIENTO DE LA MISIÓN:
DURANTE EL PERIODO QUE SE INFORMA, EN PARTICULAR EL 2 DE JUNIO 2015, SE LLEVÓ A CABO LA PRIMERA REUNIÓN ORDINARIA DEL FONDO MIXTO, POR MEDIO DEL CUAL LOS MIEMBROS APROBARON LA PUBLICACIÓN DE LA CONVOCATORIA ZAC 2015-01 POR UN MONTO DE $26,000,000.00; ZAC 2015-02 POR UN MONTO DE $68,000,000.00 Y ZAC 2015-03 POR UN MONTO DE $6,000,000.00 PARA EL DESARROLLO DE PROYECTOS.</t>
  </si>
  <si>
    <t>APORTACIÓN INICIAL:   MONTO: $3,000,000.00   FECHA: 02/04/2002
OBSERVACIONES: EL CONACYT Y EL GOBIERNO DEL ESTADO DE ZACATECAS PARTICIPAN COMO FIDEICOMITENTES EN EL FONDO. LA INFORMACIÓN SE REPORTA CON BASE EN LAS CIFRAS QUE REFLEJAN LOS ESTADOS FINANCIEROS DEL FONDO AL CIERRE DEL MES DE DICIEMBRE DE 2015. ALGUNOS DATOS ADMINISTRATIVOS SE DEJARON DEL PERIODO ANTERIOR, PUES EL SECRETARIO ADMINISTRATIVO NO ACTUALIZÓ ESA INFORMACIÓN.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</si>
  <si>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$7,300,000.00   FECHA: 24/07/2002
OBSERVACIONES: EL CONACYT Y EL GOBIERNO DEL ESTADO DE NAYARIT PARTICIPAN COMO FIDEICOMITENTES EN EL FONDO. LA INFORMACIÓN FINANCIERA SE REPORTA EN BASE A LAS CIFRAS QUE REFLEJAN LOS ESTADOS DE CUENTA BANCARIOS DE LA FIDUCIARIA A DICIEMBRE Y DE LA OPERATIVA A AGOSTO 2015. LA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</si>
  <si>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   FECHA: 24/07/2002
OBSERVACIONES: EL CONACYT Y EL GOBIERNO DEL ESTADO PARTICIPAN COMO FIDEICOMITENTES DEL FONDO. LA INFORMACIÓN SE REPORTA CON BASE EN LAS CIFRAS QUE REFLEJAN LOS ESTADOS DE CUENTA A DICIEMBRE 2015. NO TODOS LOS DATOS ADMINISTRATIVOS FUERON ACTUALIZADOS, POR LO QUE ALGUNOS PERMANECEN DE ACUERDO A LO REPORTADO EN EL ÚLTIMO PERIODO. EL “CRITERIO CUENTA PÚBLICA” SE RESPONDE CON UN “NO”, DADO QUE MEDIANTE UNA CONSULTA TELEFÓNICA AL PERSONAL DE LA SECRETARÍA DE HACIENDA, RESPONDIERON QUE ESA OPCIÓN APLICABA Y NO SE HA TENIDO NOTIFICACIÓN DIFERENTE A LA FECHA.</t>
  </si>
  <si>
    <t>APORTACIÓN INICIAL:   MONTO: $6,600,000.00   FECHA: 27/08/2002
OBSERVACIONES: EL CONACYT Y EL GOBIERNO DEL ESTADO DE TABASCO PARTICIPAN COMO FIDEICOMITENTES EN EL FONDO. LA INFORMACIÓN SE REPORTA CON BASE EN LAS CIFRAS QUE REFLEJAN ESTADOS FINANCIEROS Y EL FORMATO ADMINISTRATIVO DEL FONDO AL CIERRE DEL MES DE DICIEMBRE DE 2015, MISMOS QUE SE ANEXAN AL PRESENTE. TODOS LOS RECURSOS QUE INTEGRAN EL PATRIMONIO SE ENCUENTRAN EN LAS CUENTAS BANCARIAS DEL FONDO Y DE LA FIDUCIARIA.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</si>
  <si>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RECURSOS DESTINADOS PARA EL FOMENTO A LA INVESTIGACION CIENTIFICA Y TECNOLOGICA DEL ESTADO DEL ESTADO DE YUCATAN. ( UNIVERSIDADES, CENTROS DE INV Y EMPRESAS CON RENIECYT.
CUMPLIMIENTO DE LA MISIÓN:
EN EL EJERCICIO DE 2015, SE FORMALIZARON RECURSOS POR LA CANTIDAD DE $27'823,863.60 PESOS PARA LA CONVOCATORIA YUC-2014-C17.</t>
  </si>
  <si>
    <t>APORTACIÓN INICIAL:   MONTO: $3,000,000.00   FECHA: 24/10/2002
OBSERVACIONES: EL CONACYT Y EL GOBIERNO DEL ESTADO DE YUCATAN PARTICIPAN COMO FIDEICOMITENTES EN EL FONDO. LA INFORMACIÓN SE REPORTA EN BASE A LAS CIFRAS QUE REFLEJAN LOS ESTADOS DE CUENTA AL CIERRE DE DICIEMBRE 2015. PATRIMONIO FORMADO POR LAS APORTACIONES DE CONACYT Y EL GOBIERNO DEL ESTADO DE YUCATAN Y LOS RESULTADOS DE LOS EJERCICIOS.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</si>
  <si>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25/11/2002
OBSERVACIONES: EL CONACYT Y EL GOBIERNO DEL ESTADO DE MORELOS PARTICIPAN COMO FIDEICOMITENTES EN EL FONDO. LA INFORMACIÓN SE REPORTA CON BASE EN LAS CIFRAS QUE REFLEJAN LOS ESTADOS FINANCIEROS DEL FONDO AL CIERRE DEL MES DE DICIEMBRE DE 2015. LA INFORMACIÓN ADMINISTRATIVA SE TOMO DEL ÚLTIMO REPORTE, DEBIDO A QUE EL SECRETARIO ADMINISTRATIVO NO ACTUALIZÓ DATOS A LA FECHA.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</si>
  <si>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10/12/2002
OBSERVACIONES: LA INFORMACIÓN SE REPORTA CON BASE EN LAS CIFRAS QUE REFLEJAN LOS ESTADOS FINANCIEROS Y EL FORMATO ADMISNITRATIVO DEL FONDO AL CIERRE DEL MES DE DICIEMBRE 2015. EL REPORTE DEL CUMPLIMIENTO DE LA MISIÓN DEL FONDO, SE CONSIDERÓ DEL ÚLTIMO REPORTE, TODA VEZ QUE EL SECRETARIO ADMINISTRATIVO NO ACTUALIZÓ ALGUNOS DATOS ADMINISTRATIVOS DATOS A ESTA FECHA.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</si>
  <si>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LOS EGRESOS ACUMULADOS SE INTEGRAN POR: MINISTRADO A PROYECTOS $ 62,914,829.92 GASTOS DE OPERACIÓN $ 1,446,443.42, ESTE IMPORTE INCLUYE IMPUESTOS POR PAGAR DEL EJERCICIO ANTERIOR POR $ 10,333.00.
CUMPLIMIENTO DE LA MISIÓN:
A SEPTIEMBRE 2015 SE HABÍA PUBLICADO LA CONVOCATORIA 2015-C01, HASTA POR UN MONTO DE $ 86,200,000.00.</t>
  </si>
  <si>
    <t>APORTACIÓN INICIAL:   MONTO: $5,000,000.00   FECHA: 16/12/2002
OBSERVACIONES: EL CONACYT Y EL GOBIERNO DEL ESTADO DE QUERÉTARO PARTICIPAN COMO FIDECOMITENTES DEL FONDO. LA INFORMACIÓN SE REPORTA CON BASE EN LAS CIFRAS QUE REFLEJAN LOS ESTADOS FINANCIEROS Y EL FORMATO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</si>
  <si>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DE PROYECTOS AUTORIZADOS PARA LA INVESTIGACION CIENTIFICA Y TECNOLOGICA DEL ESTADO DE JALISCO Y GASTOS DE OPERACIÓN.
CUMPLIMIENTO DE LA MISIÓN:
INFORMACIÓN NO ACTUALIZADA POR LA SECRETARÍA ADMINISTRATIVA.</t>
  </si>
  <si>
    <t>APORTACIÓN INICIAL:   MONTO: $1,000,000.00   FECHA: 06/06/2003
OBSERVACIONES: EL CONACYT Y EL GOBIERNO DEL ESTADO DE JALISCO PARTICIPAN COMO FIDEICOMITENTES EN EL FONDO.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</si>
  <si>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$2,200,000.00   FECHA: 19/12/2002
OBSERVACIONES: EL CONACYT Y EL GOBIERNO DEL ESTADO DE CAMPECHE PARTICIPAN COMO FIDEICOMITENTES EN EL FONDO. PATRIMONIO COMPUESTO POR LAS APORTACIONES DE CONACYT Y EL GOBIERNO DEL ESTADO DE CAMPECHE Y LOS RESULTADOS DE LOS EJERCICIOS LA INFORMACIÓN SE REPORTA CON BASE EN LAS CIFRAS QUE REFLEJAN LOS ESTADOS FINANCIEROS Y EL FORMATO ADMNISTRATIVO DEL FONDO AL CIERRE DEL MES DE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</si>
  <si>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16/10/2003
OBSERVACIONES: EL CONACYT Y EL GOBIERNO DEL ESTADO DE COLIMA PARTICIPAN COMO FIDEICOMITENTES EN EL FONDO. LA INFORMACIÓN SE REPORTA CON BASE EN LAS CIFRAS QUE REFLEJAN LOS ESTADOS FINANCIEROS Y EL FORMATO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</si>
  <si>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MUNICIPIO DE CIUDAD JUÁREZ.
CUMPLIMIENTO DE LA MISIÓN:
DURANTE EL PERIODO QUE SE INFORMA QUE NO HUBO APORTACIONES ADICIONALES Y NO SE REALIZARON NUEVAS APROBACIONES PARA EL DESARROLLO DE PROYECTOS.</t>
  </si>
  <si>
    <t>APORTACIÓN INICIAL:   MONTO: $5,000,000.00   FECHA: 25/07/2003
OBSERVACIONES: EL CONACYT Y EL GOBIERNO MUNICIPAL DE CIUDAD JUÁREZ PARTICIPAN COMO FIDEICOMITENTES EN EL FONDO. LA INFORMACIÓN SE REPORTA CON BASE EN LAS CIFRAS QUE REFLEJAN LOS ESTADOS FINANCIEROS Y EL FORMATO ADMINISTRATIVO DEL FONDO AL CIERRE DE DICIEMBRE 2015. DERIVADO DE LO CUAL SE RECTIFICARON ALGUNOS DE LOS DATOS REPORTADOS EN EL ÚLTIMO TRIMESTRE.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</si>
  <si>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25/02/2004
OBSERVACIONES: EL CONACYT Y EL GOBIERNO DEL ESTADO DE SINALOA PARTICIPAN COMO FIDEICOMITENTES EN EL FONDO. LA INFORMACIÓN SE REPORTA CON BASE EN LAS CIFRAS QUE REFLEJAN LOS ESTADOS FINANCIEROS, EL FORMATO DEL FONDO, AL CIERRE DEL MES DE DICIEMBRE 2015 Y EN ALGUNOS DATOS ADMINISTRATIVOS, CON LOS ÚLTIMOS REPORTES EFECTUADOS POR EL MIMSO. EL REPORTE DEL CUMPLIMIENTO DE LA MISIÓN, SE REPORTA CON LA ÚLTIMA INFORMACIÓN QUE LA SECRETARÍA ADMINISTRATIVA DEL FONDO PROPORCIONÓ A ESTE RESPECTO.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</si>
  <si>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INVESTIGACIÓN CIENTÍFICA Y EL DESARROLLO TECNOLÓGICO DEL ESTADO DE MÉXICO.
CUMPLIMIENTO DE LA MISIÓN:
DURANTE EL PERIODO SE INFORMA QUE SE HAN RECIBIDO APORTACIONES POR $45,000,000.00 Y SE APROBÓ EL INCREMENTO DE RECURSOS POR LA CANTIDAD DE $18,860,000.00 PARA EL PROYECTO EDOMEX-2011-01-165873.</t>
  </si>
  <si>
    <t>APORTACIÓN INICIAL:   MONTO: $3,700,000.00   FECHA: 20/10/2004
OBSERVACIONES: EL CONACYT Y EL GOBIERNO DEL ESTADO DE MEXICO PARTICIPAN COMO FIDEICOMITENTES EN EL FONDO. LA INFORMACIÓN SE REPORTA CON BASE EN LAS CIFRAS QUE REFLEJAN LOS ESTADOS FINANCIEROS Y EL FORMATO ADMINISTRATIVO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</si>
  <si>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TECNOLOGIA DEL ESTADO DE CHIHUAHUA.
CUMPLIMIENTO DE LA MISIÓN:
EL SECRETARIO ADMINISTRATIVO NO ACTUALIZÓ ESTA INFORMACIÓN.</t>
  </si>
  <si>
    <t>APORTACIÓN INICIAL:   MONTO: $5,000,000.00   FECHA: 05/09/2005
OBSERVACIONES: EL CONACYT Y EL GOBIERNO DEL ESTADO DE CHIHUAHUA PARICIPAN COMO FIDEICOMITENTES EN EL FONDO. NO SE REPORTA DEL CUMPLIMIENTO DE LA MISIÓN, PORQUE EL SECRETARIO ADMINISTRATIVO NO REPORTA DATOS AL RESPECTO. LA INFORMACIÓN FINANCIERA SE REPORTA CON BASE EN LAS CIFRAS QUE REFLEJAN LOS ESTADOS FINANCIEROS DEL FONDO Y EL FORMATO PASH AL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</si>
  <si>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$25,000,000.00   FECHA: 27/09/2005
OBSERVACIONES: EL CONACYT Y EL GOBIERNO DEL ESTADO DE VERACRUZ PARTICIPAN COMO FIDEICOMITENTES EN EL FONDO. LA INFORMACIÓN FINANCIERA SE REPORTA CON BASE EN LAS CIFRAS QUE REFLEJAN LOS ESTADOS FINANCIEROS DEL FONDO Y EL FORMATO ADMINISTRATIVO A DICIEMBRE 2015. LAS CIFRAS PRESENTADAS INCLUYEN SALDOS DE LAS CUENTAS DE BANCOMER Y NAFINSA.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</si>
  <si>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27/09/2005
OBSERVACIONES: EL CONACYT Y EL MUNICIPIO DE PUEBLA PARTICIPAN COMO FIDEICOMITENTES EN EL FONDO. LA INFORMACIÓN SE REPORTA CON BASE EN LOS ESTADOS FINANCIEROS Y EL FORMATO ADMINISTRATIVO DEL FONDO, AL MES DE DICIEMBRE DE 2015. LOS ESTADOS FINANCIEROS ESTAN DICTAMINADOS HASTA EL EJERCICIO 2012. NO TODA LA INFORMACIÓN ADMINISTRATIVA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</si>
  <si>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DISTRITO FEDERAL.
CUMPLIMIENTO DE LA MISIÓN:
DURANTE EL PERIODO QUE SE INFORMA HAN APORTADO 128,181,357.60 MILLONES DE PESOS Y SE HAN APROBADO 111,291,393.60 MIL PESOS PARA EL DESARROLLO DE PROYECTOS.</t>
  </si>
  <si>
    <t>APORTACIÓN INICIAL:   MONTO: $15,000,000.00   FECHA: 08/10/2007
OBSERVACIONES: EL CONACYT Y EL GOBIERNO DEL DISTRITO FEDERAL SON FIDEICOMITENTES. LA INFORMACIÓN SE REPORTA CON BASE EN LAS CIFRAS QUE REFLEJAN LOS ESTADOS FINANCIEROS DEL FONDO AL CIERRE DEL MES DE DICIEMBRE DE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</si>
  <si>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$14,000,000.00   FECHA: 29/09/2008
OBSERVACIONES: FONDO MIXTO CONACYT - GOBIERNO DEL ESTADO DE OAXACA LA INFORMACIÓN SE REPORTA CON BASE EN LAS CIFRAS QUE REFLEJAN LOS ESTADOS DE CUENTA A DICIEMBRE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</si>
  <si>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MUNICIPIO DE LA PAZ, BAJA CALIFORNIA SUR.
CUMPLIMIENTO DE LA MISIÓN:
EN PROCESO DE CONVOCATORIAS.</t>
  </si>
  <si>
    <t>APORTACIÓN INICIAL:   MONTO: $4,200,000.00   FECHA: 26/03/2012
OBSERVACIONES: LA INFORMACIÓN SE REPORTA CON BASE EN LAS CIFRAS QUE REFLEJAN LOS ESTADOS FINANCIEROS DEL FONDO AL CIERRE DEL MES DE DICIEMBRE DE 2015. SE REPORTA LA INFORMACIÓN ADMINISTRATIVA QUE HABÍA AL ÚLTIMO TRIMESTRE EN LOS CASOS QUE NO FUE ACTUALIZADA POR EL SECRETARIO ADMINISTRATIVO Y SE MODIFICARON CIFRAS DE INGRESOS Y EGRESOS RESPECTO AL TRIMESTRE ANTERIOR, DE ACUERDO A LO QUE REPORTÓ ÉL MISMO, YA QUE ENE EL TRIMESTRE ANTERIOR, NO SE RECIBIÓ EL REPORTE EN TIEMPO.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</si>
  <si>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EROGACIONES REALIZADAS CONFORME A LAS ESTIMACIONES Y PAGO DE LOS TRABAJOS POR LOS CONTRATOS RELACIONADOS CON LA CONSTRUCCIÓN Y EQUIPAMIENTO DE LA UNIDAD INFOTEC AGUASCALIENTES; DE ACUERDO CON EL OBJETO DEL FIDEICOMISO QUE ES FINANCIAR O COMPLEMENTAR FINANCIAMIENTO DE PROYECTOS ESPECIFICOS DE INVESTIGACION, DE DESARROLLO TECNOLOGICO Y DE INNOVACION, ASI COMO LA CREACION Y MANTENIMIENTO DE INSTALACIONES DE INVESTIGACION, SU EQUIPAMENTO, EL SUMINISTRO DE MATERIALES, EL OTORGAMIENTO DE BECAS Y FORMACION DE RECURSOS HUMANOS Y ESPECIALIZADOS, LA GENERACION DE PROPIEDAD INTELECTUAL Y DE INVERSION ASOCIADA PARA SU POTENCIAL EXPLOTACION COMERCIAL, LA CREACION Y APOYO DE LAS UNIDADES DE VINCULACION Y TRANSFERENCIA DEL CONOCIMIENTO, EL OTORGAMIENTO DE INCENTIVOS EXTRAORDINARIOS A LOS INVESTIGADORES DEL FIDEICOMITENTE QUE PARTICIPEN EN LOS PROYECTOS Y OTROS PROPOSITOS DIRECTAMENTE VINCULADOS PARA PROYECTOS CIENTIFICOS, TECNOLOGICOS O DE INNOVACION APROBADOS, ASI COMO LA CONTRATACION DE PERSONAL POR TIEMPO DETERMINADO PARA PROYECTOS CIENTIFICOS, TECNOLOGICOS O DE INNOVACION.
CUMPLIMIENTO DE LA MISIÓN:
LA SEDE DE INFOTEC EN AGUASCALIENTES SE ENCUENTRA EN OPERACION EL CENTRO DE DATOS Y EL CENTRO DE INVESTIGACION Y DOCENCIA.</t>
  </si>
  <si>
    <t>APORTACIÓN INICIAL:   MONTO: $19,163,645.00   FECHA: 20/12/2012
OBSERVACIONES: INFORMACIÓN OBTENIDA DEL ESTADO DE CUENTA AL 31 DE DICIEMBRE DE 2015 EMITIDO POR LA FIDUCIARIA; ASICOMO DE LOS ESTADOS DE SITUACIÓN FINANCIERA DEL FIDEICOMISO DENOMINADO "FONDO DE INVESTIGACIÓN CIENTÍFICA Y DESARROLLO TECNOLÓGICO DEL CENTRO PÚBLICO DE INVESTIGACION" AL MISMO PERIODO EMITIDOS POR INFOTEC COMO FIDEICOMITENTE.</t>
  </si>
  <si>
    <t>DESTINO: APORTACIONES AL GRAN TELESCOPIO DE CANARIAS, ESPAÑA PARA LA UTILIZACIÓN FUTURA DEL "GTC", ASÍ COMO LA PARTICIPACIÓN EN SU PUESTA EN MARCHA Y OPERACIÓN.
CUMPLIMIENTO DE LA MISIÓN:
CONTRIBUCIÓN PARA LA OPERACIÓN DE NUEVOS DESARROLLOS DEL GTC, CORRESPONDIENTES AL 5% DE SU PARTICIPACIÓN, EL PAGO SE EFECTUÓ EN EL CUARTO TRIMESTRE DE 2015</t>
  </si>
  <si>
    <t>DESTINO: LOS EGRESOS DEL CUARTO TRIMESTRE DEL 2015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</si>
  <si>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$2,202,000.00   FECHA: 14/03/1994
OBSERVACIONES: POR DISPOSICIÓN DE LA SHCP Y PARA DAR CUMPLIMIENTO A LA NORMATIVIDAD, SE INTEGRAN A LAS CIFRAS DEL CONACULTA LAS DE LA UNAM POR CONCEPTO DE APORTACIONES POR SER AMBOS RECURSOS PÚBLICOS FEDERALES Y SE DETALLA SU COMPOSICIÓN EN LOS ESTADOS FINANCIEROS Y EN LAS CIFRAS CONCILIADORAS. SE ACLARA QUE LAS CIFRAS DE APORTACIONES DEL CONACULTA SE MODIFICAN PORQUE HUBO DEPÓSITOS EN ENERO DE 2016 POR 1 MILLON 114 MIL 292 PESOS MAS 2 MILLONES DE PESOS CON UN TOTAL DE 10,799,596 EN 2015</t>
  </si>
  <si>
    <t>APORTACIÓN INICIAL:   MONTO: $5,000,000.00   FECHA: 12/03/1989
OBSERVACIONES: SOLO SE CONSIDERAN LOS RECURSOS PÚBLICOS FEDERALES DEL CONACULTA APORTADOS AL MANDATO. SE MODIFICA EL TOTAL DE APORTACIÓNES YA QUE EN ENERO DE 2016 SE RECIBIERON RECURSOS POR $164,553,986.68. EL PATRIMONIO DEL MANDATO INCLUYE LOS RECURSOS FEDERALES QUE SE CANALIZAN A TRAVÉS DE SUBFONDOS CONFORME A LOS ESTADOS FINANCIEROS AL 31/12/2015 (CIFRAS PRELIMINARES) LA DISPONIBILIDAD PRESENTADA CORRESPONDE AL 31 DE DICIEMBRE DE 2015, LA CUAL ASCIENDE A $144,793,903.35</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</si>
  <si>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</si>
  <si>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APORTACIÓN INICIAL:   MONTO: $110,000.00   FECHA: 01/04/1991
OBSERVACIONES: LAS CIFRAS QUE SE PRESENTAN EN ESTE TRIMESTRE SON DEFINITIVAS.</t>
  </si>
  <si>
    <t>APORTACIÓN INICIAL:   MONTO: $5,000.00   FECHA: 29/08/1997
OBSERVACIONES:LA DISPONIBILIDAD DEL FIDEICOMISO AL 31 DE DICIEMBRE DE 2015 ES DE $48,387,882,018.88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</si>
  <si>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$50,000.00   FECHA: 30/03/2000
OBSERVACIONES: SE INTEGRA POR EL TOTAL DEL PATRIMONIO CONTABLE DE 2013. EL PATRIMONIO A ABRIL 2015 SE INTEGRA POR: PATRIMONIO CONTABLE NO RESTRINGIDO: ASCIENDE A $983,570,383.09 Y REPRESENTA LA SUMA DEL PATRIMONIO DEL FONDO GENERADO Y A DISPOSICIÓN DEL COMITÉ TÉCNICO Y DE ADMINISTRACIÓN PARA EL FINANCIEMIENTO DE PROYECTOS Y ADQUISICIÓN DE BIENES DE INVERSIÓN Y SERVICIOS DE INFRAESTRUCTURA. PATRIMONIO CONTABLE RESTRINGIDO: REPRESENTA LA SUMA DEL PATRIONIO DEL FONDO GENERADO Y COMPROMETIDO PARA EL FINANCIAMIENTO DE PROYECTOS DE ADQUISICIÓN DE BIENES INVERSIÓN POR $305,948,103.48</t>
  </si>
  <si>
    <t>APORTACIÓN INICIAL:   MONTO: $1,000,000.00   FECHA: 12/04/1994
OBSERVACIONES: A DISPONIBILIDAD AL CORTE CORRESPONDE AL SALDO FINAL DEL 30 DE SEPTIEMBRE DE 2015 MAS RENDIMIENTOS MENOS EGRESOS DEL PERIODO OCTUBRE A DICIEMBRE DE 2015.</t>
  </si>
  <si>
    <t>DESTINO: OTORGAMIENTO DE CRÉDITOS $54,921,929,131 PARA GASTO DE OPERACIÓN Y ADMINISTRACIÓN $ 1,458,555,481 PARA PROGRAMAS SUJETOS A REGLAS DE OPERACIÓN $ 705,015,763; OTROS EGRESOS $161,641,644 Y PARA OPERACIONES DE CRÉDITO $ 4,061,138.693.
CUMPLIMIENTO DE LA MISIÓN:
AL CUARTO TRIMESTRE DEL EJERCICIO LA FINANCIERA NACIONAL DE DESARROLLO AGROPECUARIO, RURAL, FORESTAL Y AGROPECUARIO MOSTRÓ UN CUMPLIMIENTO DEL 134.4 POR CIENTO CON RESPECTO A LA META ESTABLECIDA EN SU PROGRAMA PRESUPUESTO MODIFICADO MANTENIENDO CON ELLO SU SUSTENTABILIDAD, APOYANDO LAS ACTIVIDADES DE CAPACITACIÓN Y DESARROLLANDO LOS PROGRAMAS QUE LE FUERON ENCOMENDADOS EN EL PRESUPUESTO DE EGRESOS DE LA FEDERACIÓN .</t>
  </si>
  <si>
    <t>APORTACIÓN INICIAL:   MONTO: $10,944,000,000.00   FECHA: 07/05/2003
OBSERVACIONES: LA ENTIDAD CONFORME A SU LEY ORGÁNICA, UTILIZA EL FONDO DE LA FINANCIERA NACIONAL DE DESARROLLO AGROPECUARIO, RURAL, FORESTAL Y PESQUERO COMO SOPORTE OPERATIVO, DEL DESARROLLO DE SUS ACTIVIDADES.</t>
  </si>
  <si>
    <t>CUENTA DE LA HACIENDA PÚBLICA FEDERAL DE 2015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</si>
</sst>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s>
  <fonts count="44">
    <font>
      <sz val="10"/>
      <name val="Arial"/>
      <family val="0"/>
    </font>
    <font>
      <sz val="11"/>
      <color indexed="8"/>
      <name val="Calibri"/>
      <family val="2"/>
    </font>
    <font>
      <sz val="10"/>
      <color indexed="8"/>
      <name val="Arial"/>
      <family val="2"/>
    </font>
    <font>
      <sz val="8"/>
      <name val="Arial"/>
      <family val="2"/>
    </font>
    <font>
      <sz val="8"/>
      <name val="Adobe Caslon Pro"/>
      <family val="1"/>
    </font>
    <font>
      <sz val="8"/>
      <name val="Soberana Sans"/>
      <family val="3"/>
    </font>
    <font>
      <sz val="8"/>
      <color indexed="9"/>
      <name val="Soberana Sans"/>
      <family val="3"/>
    </font>
    <font>
      <sz val="8"/>
      <color indexed="8"/>
      <name val="Soberana Sans"/>
      <family val="3"/>
    </font>
    <font>
      <sz val="9"/>
      <name val="Adobe Caslon Pro"/>
      <family val="1"/>
    </font>
    <font>
      <sz val="9"/>
      <name val="Soberana Sans"/>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theme="6"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style="thin">
        <color indexed="8"/>
      </left>
      <right/>
      <top style="thin">
        <color indexed="8"/>
      </top>
      <bottom style="thin"/>
    </border>
    <border>
      <left/>
      <right style="thin">
        <color indexed="8"/>
      </right>
      <top style="thin">
        <color indexed="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thin">
        <color theme="0" tint="-0.149959996342659"/>
      </bottom>
    </border>
    <border>
      <left style="thin">
        <color theme="0" tint="-0.24993999302387238"/>
      </left>
      <right/>
      <top style="thin">
        <color theme="0" tint="-0.24993999302387238"/>
      </top>
      <bottom style="thin">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0">
    <xf numFmtId="0" fontId="0" fillId="0" borderId="0" xfId="0" applyAlignment="1">
      <alignment/>
    </xf>
    <xf numFmtId="0" fontId="4" fillId="0" borderId="0" xfId="0" applyFont="1" applyAlignment="1">
      <alignment horizontal="right" wrapText="1"/>
    </xf>
    <xf numFmtId="0" fontId="4" fillId="0" borderId="0" xfId="0" applyFont="1" applyAlignment="1">
      <alignment wrapText="1"/>
    </xf>
    <xf numFmtId="0" fontId="4" fillId="0" borderId="0" xfId="0" applyFont="1" applyAlignment="1">
      <alignment horizontal="center" wrapText="1"/>
    </xf>
    <xf numFmtId="4" fontId="4" fillId="0" borderId="0" xfId="0" applyNumberFormat="1" applyFont="1" applyAlignment="1">
      <alignment wrapText="1"/>
    </xf>
    <xf numFmtId="165" fontId="4" fillId="0" borderId="0" xfId="0" applyNumberFormat="1" applyFont="1" applyFill="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10"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0" borderId="0" xfId="0" applyFont="1" applyFill="1" applyBorder="1" applyAlignment="1">
      <alignment vertical="top" wrapText="1"/>
    </xf>
    <xf numFmtId="0" fontId="4" fillId="0" borderId="10" xfId="0" applyFont="1" applyFill="1" applyBorder="1" applyAlignment="1">
      <alignment horizontal="right" vertical="center" wrapText="1"/>
    </xf>
    <xf numFmtId="1" fontId="4" fillId="0" borderId="12" xfId="0" applyNumberFormat="1" applyFont="1" applyFill="1" applyBorder="1" applyAlignment="1">
      <alignment vertical="center" wrapText="1"/>
    </xf>
    <xf numFmtId="0" fontId="4" fillId="0" borderId="0" xfId="0" applyFont="1" applyFill="1" applyBorder="1" applyAlignment="1">
      <alignment vertical="center"/>
    </xf>
    <xf numFmtId="0" fontId="4" fillId="33" borderId="10" xfId="0" applyFont="1" applyFill="1" applyBorder="1" applyAlignment="1">
      <alignment horizontal="right" vertical="center" wrapText="1"/>
    </xf>
    <xf numFmtId="1" fontId="4" fillId="33" borderId="12" xfId="0" applyNumberFormat="1" applyFont="1" applyFill="1" applyBorder="1" applyAlignment="1">
      <alignment vertical="center" wrapText="1"/>
    </xf>
    <xf numFmtId="0" fontId="4" fillId="33" borderId="0" xfId="0" applyFont="1" applyFill="1" applyBorder="1" applyAlignment="1">
      <alignment vertical="center"/>
    </xf>
    <xf numFmtId="0" fontId="4" fillId="34" borderId="10" xfId="0" applyFont="1" applyFill="1" applyBorder="1" applyAlignment="1">
      <alignment horizontal="left" vertical="center" wrapText="1"/>
    </xf>
    <xf numFmtId="1" fontId="4" fillId="34" borderId="12" xfId="0" applyNumberFormat="1" applyFont="1" applyFill="1" applyBorder="1" applyAlignment="1">
      <alignment horizontal="left" vertical="center" wrapText="1"/>
    </xf>
    <xf numFmtId="0" fontId="4" fillId="34" borderId="0" xfId="0" applyFont="1" applyFill="1" applyBorder="1" applyAlignment="1">
      <alignment horizontal="left" vertical="center"/>
    </xf>
    <xf numFmtId="0" fontId="4" fillId="35" borderId="13" xfId="0" applyFont="1" applyFill="1" applyBorder="1" applyAlignment="1">
      <alignment horizontal="left" vertical="center" wrapText="1"/>
    </xf>
    <xf numFmtId="1" fontId="4" fillId="35" borderId="14" xfId="0" applyNumberFormat="1" applyFont="1" applyFill="1" applyBorder="1" applyAlignment="1">
      <alignment horizontal="left" vertical="center" wrapText="1"/>
    </xf>
    <xf numFmtId="0" fontId="4" fillId="35" borderId="0" xfId="0" applyFont="1" applyFill="1" applyBorder="1" applyAlignment="1">
      <alignment horizontal="left" vertical="center"/>
    </xf>
    <xf numFmtId="0" fontId="4" fillId="36" borderId="15" xfId="0" applyFont="1" applyFill="1" applyBorder="1" applyAlignment="1">
      <alignment horizontal="center" vertical="center" wrapText="1"/>
    </xf>
    <xf numFmtId="1" fontId="4" fillId="36" borderId="16" xfId="0" applyNumberFormat="1" applyFont="1" applyFill="1" applyBorder="1" applyAlignment="1">
      <alignment horizontal="center" vertical="center" wrapText="1"/>
    </xf>
    <xf numFmtId="0" fontId="5" fillId="10" borderId="17" xfId="0" applyFont="1" applyFill="1" applyBorder="1" applyAlignment="1">
      <alignment horizontal="center" vertical="center" wrapText="1"/>
    </xf>
    <xf numFmtId="1" fontId="5" fillId="10" borderId="17" xfId="0" applyNumberFormat="1" applyFont="1" applyFill="1" applyBorder="1" applyAlignment="1">
      <alignment horizontal="center" vertical="center" wrapText="1"/>
    </xf>
    <xf numFmtId="4" fontId="5" fillId="10" borderId="17" xfId="0" applyNumberFormat="1"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8" xfId="0" applyFont="1" applyFill="1" applyBorder="1" applyAlignment="1">
      <alignment horizontal="left" vertical="center" wrapText="1"/>
    </xf>
    <xf numFmtId="1" fontId="5" fillId="37" borderId="18" xfId="0" applyNumberFormat="1" applyFont="1" applyFill="1" applyBorder="1" applyAlignment="1">
      <alignment horizontal="center" vertical="center" wrapText="1"/>
    </xf>
    <xf numFmtId="4" fontId="5" fillId="37" borderId="18" xfId="0" applyNumberFormat="1" applyFont="1" applyFill="1" applyBorder="1" applyAlignment="1">
      <alignment horizontal="left" vertical="center" wrapText="1"/>
    </xf>
    <xf numFmtId="4" fontId="5" fillId="37" borderId="18" xfId="0" applyNumberFormat="1" applyFont="1" applyFill="1" applyBorder="1" applyAlignment="1">
      <alignment horizontal="right" vertical="center" wrapText="1"/>
    </xf>
    <xf numFmtId="0" fontId="5" fillId="37" borderId="19" xfId="0" applyNumberFormat="1" applyFont="1" applyFill="1" applyBorder="1" applyAlignment="1">
      <alignment horizontal="left" vertical="center" wrapText="1"/>
    </xf>
    <xf numFmtId="0" fontId="5" fillId="16" borderId="18" xfId="0" applyFont="1" applyFill="1" applyBorder="1" applyAlignment="1">
      <alignment horizontal="center" vertical="center" wrapText="1"/>
    </xf>
    <xf numFmtId="0" fontId="5" fillId="16" borderId="18" xfId="0" applyFont="1" applyFill="1" applyBorder="1" applyAlignment="1">
      <alignment horizontal="left" vertical="center" wrapText="1"/>
    </xf>
    <xf numFmtId="1" fontId="5" fillId="16" borderId="18" xfId="0" applyNumberFormat="1" applyFont="1" applyFill="1" applyBorder="1" applyAlignment="1">
      <alignment horizontal="center" vertical="center" wrapText="1"/>
    </xf>
    <xf numFmtId="4" fontId="5" fillId="16" borderId="18" xfId="0" applyNumberFormat="1" applyFont="1" applyFill="1" applyBorder="1" applyAlignment="1">
      <alignment horizontal="left" vertical="center" wrapText="1"/>
    </xf>
    <xf numFmtId="0" fontId="5" fillId="16" borderId="19" xfId="0" applyNumberFormat="1" applyFont="1" applyFill="1" applyBorder="1" applyAlignment="1">
      <alignment horizontal="left" vertical="center" wrapText="1"/>
    </xf>
    <xf numFmtId="0" fontId="5" fillId="4" borderId="18" xfId="0" applyFont="1" applyFill="1" applyBorder="1" applyAlignment="1">
      <alignment horizontal="center" vertical="center" wrapText="1"/>
    </xf>
    <xf numFmtId="0" fontId="5" fillId="4" borderId="18" xfId="0" applyFont="1" applyFill="1" applyBorder="1" applyAlignment="1">
      <alignment horizontal="left" vertical="center" wrapText="1"/>
    </xf>
    <xf numFmtId="1" fontId="5" fillId="4" borderId="18" xfId="0" applyNumberFormat="1" applyFont="1" applyFill="1" applyBorder="1" applyAlignment="1">
      <alignment horizontal="center" vertical="center" wrapText="1"/>
    </xf>
    <xf numFmtId="4" fontId="5" fillId="4" borderId="18" xfId="0" applyNumberFormat="1" applyFont="1" applyFill="1" applyBorder="1" applyAlignment="1">
      <alignment horizontal="left" vertical="center" wrapText="1"/>
    </xf>
    <xf numFmtId="0" fontId="5" fillId="4" borderId="19" xfId="0" applyNumberFormat="1" applyFont="1" applyFill="1" applyBorder="1" applyAlignment="1">
      <alignment horizontal="left" vertical="center" wrapText="1"/>
    </xf>
    <xf numFmtId="0" fontId="6" fillId="0" borderId="17" xfId="0" applyFont="1" applyFill="1" applyBorder="1" applyAlignment="1">
      <alignment horizontal="right" vertical="top" wrapText="1"/>
    </xf>
    <xf numFmtId="0" fontId="5" fillId="0" borderId="17" xfId="0" applyFont="1" applyFill="1" applyBorder="1" applyAlignment="1">
      <alignment horizontal="right" vertical="top" wrapText="1"/>
    </xf>
    <xf numFmtId="0" fontId="5" fillId="0" borderId="17" xfId="0" applyFont="1" applyFill="1" applyBorder="1" applyAlignment="1">
      <alignment vertical="top" wrapText="1"/>
    </xf>
    <xf numFmtId="13" fontId="5" fillId="0" borderId="17" xfId="0" applyNumberFormat="1" applyFont="1" applyFill="1" applyBorder="1" applyAlignment="1">
      <alignment horizontal="center" vertical="top" wrapText="1"/>
    </xf>
    <xf numFmtId="0" fontId="5" fillId="0" borderId="17" xfId="0" applyFont="1" applyFill="1" applyBorder="1" applyAlignment="1">
      <alignment horizontal="left" vertical="top" wrapText="1"/>
    </xf>
    <xf numFmtId="165" fontId="5" fillId="0" borderId="17" xfId="0" applyNumberFormat="1" applyFont="1" applyFill="1" applyBorder="1" applyAlignment="1">
      <alignment horizontal="right" vertical="top" wrapText="1"/>
    </xf>
    <xf numFmtId="4" fontId="7" fillId="0" borderId="17" xfId="0" applyNumberFormat="1" applyFont="1" applyFill="1" applyBorder="1" applyAlignment="1">
      <alignment horizontal="left" vertical="top" wrapText="1"/>
    </xf>
    <xf numFmtId="0" fontId="43" fillId="0" borderId="17" xfId="0" applyFont="1" applyFill="1" applyBorder="1" applyAlignment="1">
      <alignment vertical="top" wrapText="1"/>
    </xf>
    <xf numFmtId="165" fontId="5" fillId="0" borderId="17" xfId="0" applyNumberFormat="1" applyFont="1" applyFill="1" applyBorder="1" applyAlignment="1">
      <alignment horizontal="left" vertical="top" wrapText="1"/>
    </xf>
    <xf numFmtId="0" fontId="8" fillId="0" borderId="0" xfId="0" applyFont="1" applyAlignment="1">
      <alignment horizontal="right" wrapText="1"/>
    </xf>
    <xf numFmtId="0" fontId="9" fillId="0" borderId="0" xfId="0" applyFont="1" applyAlignment="1">
      <alignment wrapText="1"/>
    </xf>
    <xf numFmtId="0" fontId="8" fillId="0" borderId="0" xfId="0" applyFont="1" applyFill="1" applyBorder="1" applyAlignment="1">
      <alignment wrapText="1"/>
    </xf>
    <xf numFmtId="0" fontId="8" fillId="0" borderId="0" xfId="0" applyFont="1" applyAlignment="1">
      <alignment horizontal="center" vertical="center" wrapText="1"/>
    </xf>
    <xf numFmtId="0" fontId="9" fillId="0" borderId="20" xfId="0" applyFont="1" applyBorder="1" applyAlignment="1">
      <alignment vertical="center" wrapText="1"/>
    </xf>
    <xf numFmtId="0" fontId="8" fillId="0" borderId="0" xfId="0" applyFont="1" applyFill="1" applyBorder="1" applyAlignment="1">
      <alignment horizontal="center" vertical="center" wrapText="1"/>
    </xf>
    <xf numFmtId="0" fontId="5" fillId="4" borderId="21" xfId="0" applyFont="1" applyFill="1" applyBorder="1" applyAlignment="1">
      <alignment horizontal="left" vertical="center" wrapText="1" indent="2"/>
    </xf>
    <xf numFmtId="0" fontId="5" fillId="4" borderId="18" xfId="0" applyFont="1" applyFill="1" applyBorder="1" applyAlignment="1">
      <alignment horizontal="left" vertical="center" wrapText="1" indent="2"/>
    </xf>
    <xf numFmtId="0" fontId="5" fillId="37" borderId="21"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5" fillId="16" borderId="21" xfId="0" applyFont="1" applyFill="1" applyBorder="1" applyAlignment="1">
      <alignment horizontal="left" vertical="center" wrapText="1" indent="1"/>
    </xf>
    <xf numFmtId="0" fontId="5" fillId="16" borderId="18" xfId="0" applyFont="1" applyFill="1" applyBorder="1" applyAlignment="1">
      <alignment horizontal="left" vertical="center" wrapText="1" indent="1"/>
    </xf>
    <xf numFmtId="0" fontId="9" fillId="0" borderId="0" xfId="0" applyFont="1" applyAlignment="1">
      <alignment horizontal="center" wrapText="1"/>
    </xf>
    <xf numFmtId="0" fontId="9" fillId="0" borderId="20" xfId="0" applyFont="1" applyBorder="1" applyAlignment="1">
      <alignment horizontal="center" vertical="center" wrapText="1"/>
    </xf>
    <xf numFmtId="0" fontId="5" fillId="10" borderId="21" xfId="0" applyFont="1" applyFill="1" applyBorder="1" applyAlignment="1">
      <alignment horizontal="left" vertical="center" wrapText="1"/>
    </xf>
    <xf numFmtId="0" fontId="5" fillId="10" borderId="18" xfId="0" applyFont="1" applyFill="1" applyBorder="1" applyAlignment="1">
      <alignment horizontal="left" vertical="center" wrapText="1"/>
    </xf>
    <xf numFmtId="0" fontId="5" fillId="10" borderId="1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304800</xdr:rowOff>
    </xdr:from>
    <xdr:to>
      <xdr:col>19</xdr:col>
      <xdr:colOff>0</xdr:colOff>
      <xdr:row>3</xdr:row>
      <xdr:rowOff>304800</xdr:rowOff>
    </xdr:to>
    <xdr:sp>
      <xdr:nvSpPr>
        <xdr:cNvPr id="1" name="Line 1"/>
        <xdr:cNvSpPr>
          <a:spLocks/>
        </xdr:cNvSpPr>
      </xdr:nvSpPr>
      <xdr:spPr>
        <a:xfrm>
          <a:off x="18402300" y="1228725"/>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xdr:row>
      <xdr:rowOff>323850</xdr:rowOff>
    </xdr:from>
    <xdr:to>
      <xdr:col>21</xdr:col>
      <xdr:colOff>5019675</xdr:colOff>
      <xdr:row>3</xdr:row>
      <xdr:rowOff>333375</xdr:rowOff>
    </xdr:to>
    <xdr:sp>
      <xdr:nvSpPr>
        <xdr:cNvPr id="2" name="Line 4"/>
        <xdr:cNvSpPr>
          <a:spLocks/>
        </xdr:cNvSpPr>
      </xdr:nvSpPr>
      <xdr:spPr>
        <a:xfrm>
          <a:off x="26317575" y="1247775"/>
          <a:ext cx="5010150"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H456"/>
  <sheetViews>
    <sheetView showGridLines="0" tabSelected="1" view="pageBreakPreview" zoomScale="40" zoomScaleNormal="50" zoomScaleSheetLayoutView="40" zoomScalePageLayoutView="0" workbookViewId="0" topLeftCell="B1">
      <pane ySplit="4" topLeftCell="A5" activePane="bottomLeft" state="frozen"/>
      <selection pane="topLeft" activeCell="A1" sqref="A1:E1"/>
      <selection pane="bottomLeft" activeCell="B5" sqref="B5:D5"/>
    </sheetView>
  </sheetViews>
  <sheetFormatPr defaultColWidth="11.421875" defaultRowHeight="13.5" customHeight="1" outlineLevelRow="3"/>
  <cols>
    <col min="1" max="1" width="4.421875" style="1" hidden="1" customWidth="1"/>
    <col min="2" max="2" width="4.57421875" style="2" customWidth="1"/>
    <col min="3" max="3" width="14.140625" style="2" customWidth="1"/>
    <col min="4" max="4" width="6.140625" style="2" customWidth="1"/>
    <col min="5" max="5" width="7.421875" style="1" customWidth="1"/>
    <col min="6" max="6" width="13.7109375" style="1" hidden="1" customWidth="1"/>
    <col min="7" max="8" width="19.00390625" style="2" customWidth="1"/>
    <col min="9" max="9" width="19.421875" style="3" customWidth="1"/>
    <col min="10" max="10" width="36.7109375" style="2" customWidth="1"/>
    <col min="11" max="11" width="43.28125" style="2" customWidth="1"/>
    <col min="12" max="12" width="19.00390625" style="2" hidden="1" customWidth="1"/>
    <col min="13" max="13" width="20.140625" style="2" customWidth="1"/>
    <col min="14" max="14" width="18.28125" style="2" customWidth="1"/>
    <col min="15" max="15" width="15.8515625" style="4" customWidth="1"/>
    <col min="16" max="16" width="18.00390625" style="5" customWidth="1"/>
    <col min="17" max="17" width="16.57421875" style="5" customWidth="1"/>
    <col min="18" max="18" width="17.421875" style="5" customWidth="1"/>
    <col min="19" max="19" width="85.7109375" style="2" customWidth="1"/>
    <col min="20" max="20" width="18.421875" style="5" customWidth="1"/>
    <col min="21" max="21" width="14.421875" style="2" customWidth="1"/>
    <col min="22" max="22" width="75.57421875" style="2" customWidth="1"/>
    <col min="23" max="23" width="7.28125" style="1" customWidth="1"/>
    <col min="24" max="24" width="6.140625" style="6" customWidth="1"/>
    <col min="25" max="50" width="54.57421875" style="6" customWidth="1"/>
    <col min="51" max="16384" width="11.421875" style="6" customWidth="1"/>
  </cols>
  <sheetData>
    <row r="1" spans="1:34" s="55" customFormat="1" ht="26.25" customHeight="1">
      <c r="A1" s="53"/>
      <c r="B1" s="65" t="s">
        <v>1986</v>
      </c>
      <c r="C1" s="65"/>
      <c r="D1" s="65"/>
      <c r="E1" s="65"/>
      <c r="F1" s="65"/>
      <c r="G1" s="65"/>
      <c r="H1" s="65"/>
      <c r="I1" s="65"/>
      <c r="J1" s="65"/>
      <c r="K1" s="65"/>
      <c r="L1" s="65"/>
      <c r="M1" s="65"/>
      <c r="N1" s="65"/>
      <c r="O1" s="65"/>
      <c r="P1" s="65"/>
      <c r="Q1" s="65"/>
      <c r="R1" s="65"/>
      <c r="S1" s="65" t="s">
        <v>1986</v>
      </c>
      <c r="T1" s="65"/>
      <c r="U1" s="65"/>
      <c r="V1" s="65"/>
      <c r="W1" s="54"/>
      <c r="X1" s="54"/>
      <c r="Y1" s="54"/>
      <c r="Z1" s="54"/>
      <c r="AA1" s="54"/>
      <c r="AB1" s="54"/>
      <c r="AC1" s="54"/>
      <c r="AD1" s="54"/>
      <c r="AE1" s="54"/>
      <c r="AF1" s="54"/>
      <c r="AG1" s="54"/>
      <c r="AH1" s="54"/>
    </row>
    <row r="2" spans="1:34" s="55" customFormat="1" ht="23.25" customHeight="1">
      <c r="A2" s="65" t="s">
        <v>169</v>
      </c>
      <c r="B2" s="65"/>
      <c r="C2" s="65"/>
      <c r="D2" s="65"/>
      <c r="E2" s="65"/>
      <c r="F2" s="65"/>
      <c r="G2" s="65"/>
      <c r="H2" s="65"/>
      <c r="I2" s="65"/>
      <c r="J2" s="65"/>
      <c r="K2" s="65"/>
      <c r="L2" s="65"/>
      <c r="M2" s="65"/>
      <c r="N2" s="65"/>
      <c r="O2" s="65"/>
      <c r="P2" s="65"/>
      <c r="Q2" s="65"/>
      <c r="R2" s="65"/>
      <c r="S2" s="65" t="s">
        <v>169</v>
      </c>
      <c r="T2" s="65"/>
      <c r="U2" s="65"/>
      <c r="V2" s="65"/>
      <c r="W2" s="54"/>
      <c r="X2" s="54"/>
      <c r="Y2" s="54"/>
      <c r="Z2" s="54"/>
      <c r="AA2" s="54"/>
      <c r="AB2" s="54"/>
      <c r="AC2" s="54"/>
      <c r="AD2" s="54"/>
      <c r="AE2" s="54"/>
      <c r="AF2" s="54"/>
      <c r="AG2" s="54"/>
      <c r="AH2" s="54"/>
    </row>
    <row r="3" spans="1:34" s="58" customFormat="1" ht="23.25" customHeight="1">
      <c r="A3" s="56"/>
      <c r="B3" s="66" t="s">
        <v>1661</v>
      </c>
      <c r="C3" s="66"/>
      <c r="D3" s="66"/>
      <c r="E3" s="66"/>
      <c r="F3" s="66"/>
      <c r="G3" s="66"/>
      <c r="H3" s="66"/>
      <c r="I3" s="66"/>
      <c r="J3" s="66"/>
      <c r="K3" s="66"/>
      <c r="L3" s="66"/>
      <c r="M3" s="66"/>
      <c r="N3" s="66"/>
      <c r="O3" s="66"/>
      <c r="P3" s="66"/>
      <c r="Q3" s="66"/>
      <c r="R3" s="66"/>
      <c r="S3" s="66" t="s">
        <v>1661</v>
      </c>
      <c r="T3" s="66"/>
      <c r="U3" s="66"/>
      <c r="V3" s="66"/>
      <c r="W3" s="57"/>
      <c r="X3" s="57"/>
      <c r="Y3" s="57"/>
      <c r="Z3" s="57"/>
      <c r="AA3" s="57"/>
      <c r="AB3" s="57"/>
      <c r="AC3" s="57"/>
      <c r="AD3" s="57"/>
      <c r="AE3" s="57"/>
      <c r="AF3" s="57"/>
      <c r="AG3" s="57"/>
      <c r="AH3" s="57"/>
    </row>
    <row r="4" spans="1:23" s="7" customFormat="1" ht="83.25" customHeight="1">
      <c r="A4" s="23" t="s">
        <v>426</v>
      </c>
      <c r="B4" s="67" t="s">
        <v>1234</v>
      </c>
      <c r="C4" s="68"/>
      <c r="D4" s="69"/>
      <c r="E4" s="25" t="s">
        <v>153</v>
      </c>
      <c r="F4" s="25" t="s">
        <v>105</v>
      </c>
      <c r="G4" s="25" t="s">
        <v>154</v>
      </c>
      <c r="H4" s="25" t="s">
        <v>155</v>
      </c>
      <c r="I4" s="26" t="s">
        <v>156</v>
      </c>
      <c r="J4" s="25" t="s">
        <v>157</v>
      </c>
      <c r="K4" s="25" t="s">
        <v>158</v>
      </c>
      <c r="L4" s="25" t="s">
        <v>159</v>
      </c>
      <c r="M4" s="25" t="s">
        <v>160</v>
      </c>
      <c r="N4" s="25" t="s">
        <v>161</v>
      </c>
      <c r="O4" s="27" t="s">
        <v>0</v>
      </c>
      <c r="P4" s="27" t="s">
        <v>162</v>
      </c>
      <c r="Q4" s="27" t="s">
        <v>163</v>
      </c>
      <c r="R4" s="27" t="s">
        <v>164</v>
      </c>
      <c r="S4" s="25" t="s">
        <v>165</v>
      </c>
      <c r="T4" s="27" t="s">
        <v>166</v>
      </c>
      <c r="U4" s="25" t="s">
        <v>167</v>
      </c>
      <c r="V4" s="25" t="s">
        <v>168</v>
      </c>
      <c r="W4" s="24" t="s">
        <v>106</v>
      </c>
    </row>
    <row r="5" spans="1:23" s="13" customFormat="1" ht="38.25" customHeight="1">
      <c r="A5" s="11"/>
      <c r="B5" s="61" t="s">
        <v>1660</v>
      </c>
      <c r="C5" s="62"/>
      <c r="D5" s="62"/>
      <c r="E5" s="28">
        <f>E6+E11+E19+E28+E122+E131+E138+E164+E180+E238+E244+E249+E269+E287+E294+E318+E322+E338+E442</f>
        <v>344</v>
      </c>
      <c r="F5" s="29"/>
      <c r="G5" s="29"/>
      <c r="H5" s="29"/>
      <c r="I5" s="30"/>
      <c r="J5" s="29"/>
      <c r="K5" s="29"/>
      <c r="L5" s="29"/>
      <c r="M5" s="29"/>
      <c r="N5" s="29"/>
      <c r="O5" s="31"/>
      <c r="P5" s="32"/>
      <c r="Q5" s="32"/>
      <c r="R5" s="32"/>
      <c r="S5" s="29"/>
      <c r="T5" s="32"/>
      <c r="U5" s="29"/>
      <c r="V5" s="33"/>
      <c r="W5" s="12"/>
    </row>
    <row r="6" spans="1:23" s="16" customFormat="1" ht="28.5" customHeight="1" outlineLevel="3">
      <c r="A6" s="14"/>
      <c r="B6" s="61" t="s">
        <v>1233</v>
      </c>
      <c r="C6" s="62"/>
      <c r="D6" s="62"/>
      <c r="E6" s="28">
        <f>SUBTOTAL(9,E9:E10)</f>
        <v>2</v>
      </c>
      <c r="F6" s="29"/>
      <c r="G6" s="29"/>
      <c r="H6" s="29"/>
      <c r="I6" s="30"/>
      <c r="J6" s="29"/>
      <c r="K6" s="29"/>
      <c r="L6" s="29"/>
      <c r="M6" s="29"/>
      <c r="N6" s="29"/>
      <c r="O6" s="31"/>
      <c r="P6" s="32"/>
      <c r="Q6" s="32"/>
      <c r="R6" s="32"/>
      <c r="S6" s="29"/>
      <c r="T6" s="32"/>
      <c r="U6" s="29"/>
      <c r="V6" s="33"/>
      <c r="W6" s="15"/>
    </row>
    <row r="7" spans="1:23" s="19" customFormat="1" ht="20.25" customHeight="1" outlineLevel="1">
      <c r="A7" s="17"/>
      <c r="B7" s="63" t="s">
        <v>722</v>
      </c>
      <c r="C7" s="64" t="s">
        <v>720</v>
      </c>
      <c r="D7" s="64"/>
      <c r="E7" s="34">
        <f>SUBTOTAL(9,E9:E10)</f>
        <v>2</v>
      </c>
      <c r="F7" s="35"/>
      <c r="G7" s="35"/>
      <c r="H7" s="35"/>
      <c r="I7" s="36"/>
      <c r="J7" s="35"/>
      <c r="K7" s="35"/>
      <c r="L7" s="35"/>
      <c r="M7" s="35"/>
      <c r="N7" s="35"/>
      <c r="O7" s="37"/>
      <c r="P7" s="37"/>
      <c r="Q7" s="37"/>
      <c r="R7" s="37"/>
      <c r="S7" s="35"/>
      <c r="T7" s="37"/>
      <c r="U7" s="35"/>
      <c r="V7" s="38"/>
      <c r="W7" s="18"/>
    </row>
    <row r="8" spans="1:23" s="22" customFormat="1" ht="20.25" customHeight="1" outlineLevel="2">
      <c r="A8" s="20"/>
      <c r="B8" s="59" t="s">
        <v>953</v>
      </c>
      <c r="C8" s="60"/>
      <c r="D8" s="60" t="s">
        <v>721</v>
      </c>
      <c r="E8" s="39">
        <f>SUBTOTAL(9,E9:E10)</f>
        <v>2</v>
      </c>
      <c r="F8" s="40"/>
      <c r="G8" s="40"/>
      <c r="H8" s="40"/>
      <c r="I8" s="41"/>
      <c r="J8" s="40"/>
      <c r="K8" s="40"/>
      <c r="L8" s="40"/>
      <c r="M8" s="40"/>
      <c r="N8" s="40"/>
      <c r="O8" s="42"/>
      <c r="P8" s="42"/>
      <c r="Q8" s="42"/>
      <c r="R8" s="42"/>
      <c r="S8" s="40"/>
      <c r="T8" s="42"/>
      <c r="U8" s="40"/>
      <c r="V8" s="43"/>
      <c r="W8" s="21"/>
    </row>
    <row r="9" spans="1:23" s="10" customFormat="1" ht="134.25" customHeight="1">
      <c r="A9" s="8">
        <v>2</v>
      </c>
      <c r="B9" s="51" t="s">
        <v>107</v>
      </c>
      <c r="C9" s="51" t="s">
        <v>108</v>
      </c>
      <c r="D9" s="51" t="s">
        <v>207</v>
      </c>
      <c r="E9" s="44">
        <v>1</v>
      </c>
      <c r="F9" s="45">
        <v>113</v>
      </c>
      <c r="G9" s="46" t="s">
        <v>842</v>
      </c>
      <c r="H9" s="46" t="s">
        <v>552</v>
      </c>
      <c r="I9" s="47">
        <v>20070211301479</v>
      </c>
      <c r="J9" s="48" t="s">
        <v>841</v>
      </c>
      <c r="K9" s="48" t="s">
        <v>840</v>
      </c>
      <c r="L9" s="48" t="s">
        <v>246</v>
      </c>
      <c r="M9" s="48" t="s">
        <v>247</v>
      </c>
      <c r="N9" s="48" t="s">
        <v>248</v>
      </c>
      <c r="O9" s="49">
        <v>318036.01</v>
      </c>
      <c r="P9" s="49">
        <v>1647568</v>
      </c>
      <c r="Q9" s="49">
        <v>7884.98</v>
      </c>
      <c r="R9" s="49">
        <v>1788910.72</v>
      </c>
      <c r="S9" s="50" t="s">
        <v>1127</v>
      </c>
      <c r="T9" s="49">
        <v>184578.27</v>
      </c>
      <c r="U9" s="48" t="s">
        <v>249</v>
      </c>
      <c r="V9" s="46" t="s">
        <v>992</v>
      </c>
      <c r="W9" s="9">
        <f>IF(OR(LEFT(I9)="7",LEFT(I9,1)="8"),VALUE(RIGHT(I9,3)),VALUE(RIGHT(I9,4)))</f>
        <v>1479</v>
      </c>
    </row>
    <row r="10" spans="1:23" s="10" customFormat="1" ht="134.25" customHeight="1">
      <c r="A10" s="8">
        <v>2</v>
      </c>
      <c r="B10" s="51" t="s">
        <v>107</v>
      </c>
      <c r="C10" s="51" t="s">
        <v>108</v>
      </c>
      <c r="D10" s="51" t="s">
        <v>207</v>
      </c>
      <c r="E10" s="44">
        <v>1</v>
      </c>
      <c r="F10" s="45">
        <v>210</v>
      </c>
      <c r="G10" s="46" t="s">
        <v>109</v>
      </c>
      <c r="H10" s="46" t="s">
        <v>552</v>
      </c>
      <c r="I10" s="47">
        <v>700002210104</v>
      </c>
      <c r="J10" s="48" t="s">
        <v>718</v>
      </c>
      <c r="K10" s="48" t="s">
        <v>245</v>
      </c>
      <c r="L10" s="48" t="s">
        <v>246</v>
      </c>
      <c r="M10" s="48" t="s">
        <v>247</v>
      </c>
      <c r="N10" s="48" t="s">
        <v>248</v>
      </c>
      <c r="O10" s="49">
        <v>11901285.38</v>
      </c>
      <c r="P10" s="49">
        <v>60000</v>
      </c>
      <c r="Q10" s="49">
        <v>333525.53</v>
      </c>
      <c r="R10" s="49">
        <v>1976627.49</v>
      </c>
      <c r="S10" s="50" t="s">
        <v>1558</v>
      </c>
      <c r="T10" s="49">
        <v>10318183.42</v>
      </c>
      <c r="U10" s="48" t="s">
        <v>249</v>
      </c>
      <c r="V10" s="46" t="s">
        <v>1068</v>
      </c>
      <c r="W10" s="9">
        <f>IF(OR(LEFT(I10)="7",LEFT(I10,1)="8"),VALUE(RIGHT(I10,3)),VALUE(RIGHT(I10,4)))</f>
        <v>104</v>
      </c>
    </row>
    <row r="11" spans="1:23" s="16" customFormat="1" ht="19.5" customHeight="1" outlineLevel="3">
      <c r="A11" s="14"/>
      <c r="B11" s="61" t="s">
        <v>250</v>
      </c>
      <c r="C11" s="62"/>
      <c r="D11" s="62"/>
      <c r="E11" s="28">
        <f>SUBTOTAL(9,E12:E18)</f>
        <v>5</v>
      </c>
      <c r="F11" s="29"/>
      <c r="G11" s="29"/>
      <c r="H11" s="29"/>
      <c r="I11" s="30"/>
      <c r="J11" s="29"/>
      <c r="K11" s="29"/>
      <c r="L11" s="29"/>
      <c r="M11" s="29"/>
      <c r="N11" s="29"/>
      <c r="O11" s="31"/>
      <c r="P11" s="32"/>
      <c r="Q11" s="32"/>
      <c r="R11" s="32"/>
      <c r="S11" s="29"/>
      <c r="T11" s="32"/>
      <c r="U11" s="29"/>
      <c r="V11" s="33"/>
      <c r="W11" s="15"/>
    </row>
    <row r="12" spans="1:23" s="19" customFormat="1" ht="15" outlineLevel="1">
      <c r="A12" s="17"/>
      <c r="B12" s="63" t="s">
        <v>722</v>
      </c>
      <c r="C12" s="64" t="s">
        <v>720</v>
      </c>
      <c r="D12" s="64"/>
      <c r="E12" s="34">
        <f>SUBTOTAL(9,E13:E18)</f>
        <v>5</v>
      </c>
      <c r="F12" s="35"/>
      <c r="G12" s="35"/>
      <c r="H12" s="35"/>
      <c r="I12" s="36"/>
      <c r="J12" s="35"/>
      <c r="K12" s="35"/>
      <c r="L12" s="35"/>
      <c r="M12" s="35"/>
      <c r="N12" s="35"/>
      <c r="O12" s="37"/>
      <c r="P12" s="37"/>
      <c r="Q12" s="37"/>
      <c r="R12" s="37"/>
      <c r="S12" s="35"/>
      <c r="T12" s="37"/>
      <c r="U12" s="35"/>
      <c r="V12" s="38"/>
      <c r="W12" s="18"/>
    </row>
    <row r="13" spans="1:23" s="22" customFormat="1" ht="15" outlineLevel="2">
      <c r="A13" s="20"/>
      <c r="B13" s="59" t="s">
        <v>953</v>
      </c>
      <c r="C13" s="60"/>
      <c r="D13" s="60" t="s">
        <v>721</v>
      </c>
      <c r="E13" s="39">
        <f>SUBTOTAL(9,E14:E18)</f>
        <v>5</v>
      </c>
      <c r="F13" s="40"/>
      <c r="G13" s="40"/>
      <c r="H13" s="40"/>
      <c r="I13" s="41"/>
      <c r="J13" s="40"/>
      <c r="K13" s="40"/>
      <c r="L13" s="40"/>
      <c r="M13" s="40"/>
      <c r="N13" s="40"/>
      <c r="O13" s="42"/>
      <c r="P13" s="42"/>
      <c r="Q13" s="42"/>
      <c r="R13" s="42"/>
      <c r="S13" s="40"/>
      <c r="T13" s="42"/>
      <c r="U13" s="40"/>
      <c r="V13" s="43"/>
      <c r="W13" s="21"/>
    </row>
    <row r="14" spans="1:23" s="10" customFormat="1" ht="258.75" customHeight="1">
      <c r="A14" s="8">
        <v>4</v>
      </c>
      <c r="B14" s="51" t="s">
        <v>250</v>
      </c>
      <c r="C14" s="51" t="s">
        <v>108</v>
      </c>
      <c r="D14" s="51" t="s">
        <v>207</v>
      </c>
      <c r="E14" s="44">
        <v>1</v>
      </c>
      <c r="F14" s="45">
        <v>120</v>
      </c>
      <c r="G14" s="46" t="s">
        <v>1346</v>
      </c>
      <c r="H14" s="46" t="s">
        <v>552</v>
      </c>
      <c r="I14" s="47">
        <v>20040411201355</v>
      </c>
      <c r="J14" s="48" t="s">
        <v>704</v>
      </c>
      <c r="K14" s="48" t="s">
        <v>1263</v>
      </c>
      <c r="L14" s="48" t="s">
        <v>246</v>
      </c>
      <c r="M14" s="48" t="s">
        <v>715</v>
      </c>
      <c r="N14" s="48" t="s">
        <v>248</v>
      </c>
      <c r="O14" s="49">
        <v>210218259.6</v>
      </c>
      <c r="P14" s="49">
        <v>207560589.79</v>
      </c>
      <c r="Q14" s="49">
        <v>9010915.78</v>
      </c>
      <c r="R14" s="49">
        <v>74207480.6</v>
      </c>
      <c r="S14" s="50" t="s">
        <v>1662</v>
      </c>
      <c r="T14" s="49">
        <v>352582284.57</v>
      </c>
      <c r="U14" s="48" t="s">
        <v>249</v>
      </c>
      <c r="V14" s="46" t="s">
        <v>1264</v>
      </c>
      <c r="W14" s="9">
        <f>IF(OR(LEFT(I14)="7",LEFT(I14,1)="8"),VALUE(RIGHT(I14,3)),VALUE(RIGHT(I14,4)))</f>
        <v>1355</v>
      </c>
    </row>
    <row r="15" spans="1:23" s="10" customFormat="1" ht="223.5" customHeight="1">
      <c r="A15" s="8">
        <v>4</v>
      </c>
      <c r="B15" s="51" t="s">
        <v>250</v>
      </c>
      <c r="C15" s="51" t="s">
        <v>108</v>
      </c>
      <c r="D15" s="51" t="s">
        <v>207</v>
      </c>
      <c r="E15" s="44">
        <v>1</v>
      </c>
      <c r="F15" s="45">
        <v>200</v>
      </c>
      <c r="G15" s="46" t="s">
        <v>705</v>
      </c>
      <c r="H15" s="46" t="s">
        <v>552</v>
      </c>
      <c r="I15" s="47">
        <v>20050420001404</v>
      </c>
      <c r="J15" s="48" t="s">
        <v>706</v>
      </c>
      <c r="K15" s="48" t="s">
        <v>707</v>
      </c>
      <c r="L15" s="48" t="s">
        <v>246</v>
      </c>
      <c r="M15" s="48" t="s">
        <v>698</v>
      </c>
      <c r="N15" s="48" t="s">
        <v>708</v>
      </c>
      <c r="O15" s="49">
        <v>404932796.38</v>
      </c>
      <c r="P15" s="49">
        <v>9187.79</v>
      </c>
      <c r="Q15" s="49">
        <v>12297980.83</v>
      </c>
      <c r="R15" s="49">
        <v>84331389.54</v>
      </c>
      <c r="S15" s="50" t="s">
        <v>1663</v>
      </c>
      <c r="T15" s="49">
        <v>332908575.46</v>
      </c>
      <c r="U15" s="48" t="s">
        <v>249</v>
      </c>
      <c r="V15" s="46" t="s">
        <v>1664</v>
      </c>
      <c r="W15" s="9">
        <f>IF(OR(LEFT(I15)="7",LEFT(I15,1)="8"),VALUE(RIGHT(I15,3)),VALUE(RIGHT(I15,4)))</f>
        <v>1404</v>
      </c>
    </row>
    <row r="16" spans="1:23" s="10" customFormat="1" ht="234" customHeight="1">
      <c r="A16" s="8">
        <v>4</v>
      </c>
      <c r="B16" s="51" t="s">
        <v>250</v>
      </c>
      <c r="C16" s="51" t="s">
        <v>108</v>
      </c>
      <c r="D16" s="51" t="s">
        <v>207</v>
      </c>
      <c r="E16" s="44">
        <v>1</v>
      </c>
      <c r="F16" s="45">
        <v>811</v>
      </c>
      <c r="G16" s="46" t="s">
        <v>1265</v>
      </c>
      <c r="H16" s="46" t="s">
        <v>552</v>
      </c>
      <c r="I16" s="47">
        <v>20073641001477</v>
      </c>
      <c r="J16" s="48" t="s">
        <v>200</v>
      </c>
      <c r="K16" s="48" t="s">
        <v>201</v>
      </c>
      <c r="L16" s="48" t="s">
        <v>246</v>
      </c>
      <c r="M16" s="48" t="s">
        <v>715</v>
      </c>
      <c r="N16" s="48" t="s">
        <v>248</v>
      </c>
      <c r="O16" s="49">
        <v>2201180103.64</v>
      </c>
      <c r="P16" s="49">
        <v>0</v>
      </c>
      <c r="Q16" s="49">
        <v>16771560.67</v>
      </c>
      <c r="R16" s="49">
        <v>190025018.76</v>
      </c>
      <c r="S16" s="50" t="s">
        <v>1559</v>
      </c>
      <c r="T16" s="49">
        <v>2201180103.64</v>
      </c>
      <c r="U16" s="48" t="s">
        <v>716</v>
      </c>
      <c r="V16" s="46" t="s">
        <v>1308</v>
      </c>
      <c r="W16" s="9">
        <f>IF(OR(LEFT(I16)="7",LEFT(I16,1)="8"),VALUE(RIGHT(I16,3)),VALUE(RIGHT(I16,4)))</f>
        <v>1477</v>
      </c>
    </row>
    <row r="17" spans="1:23" s="10" customFormat="1" ht="283.5" customHeight="1">
      <c r="A17" s="8">
        <v>4</v>
      </c>
      <c r="B17" s="51" t="s">
        <v>250</v>
      </c>
      <c r="C17" s="51" t="s">
        <v>108</v>
      </c>
      <c r="D17" s="51" t="s">
        <v>207</v>
      </c>
      <c r="E17" s="44">
        <v>1</v>
      </c>
      <c r="F17" s="45">
        <v>911</v>
      </c>
      <c r="G17" s="46" t="s">
        <v>1377</v>
      </c>
      <c r="H17" s="46" t="s">
        <v>552</v>
      </c>
      <c r="I17" s="47">
        <v>20120491101560</v>
      </c>
      <c r="J17" s="48" t="s">
        <v>1236</v>
      </c>
      <c r="K17" s="48" t="s">
        <v>1237</v>
      </c>
      <c r="L17" s="48" t="s">
        <v>246</v>
      </c>
      <c r="M17" s="48" t="s">
        <v>698</v>
      </c>
      <c r="N17" s="48" t="s">
        <v>708</v>
      </c>
      <c r="O17" s="49">
        <v>100257727.64</v>
      </c>
      <c r="P17" s="49">
        <v>56029414.1</v>
      </c>
      <c r="Q17" s="49">
        <v>3083823.97</v>
      </c>
      <c r="R17" s="49">
        <v>56144796.98</v>
      </c>
      <c r="S17" s="50" t="s">
        <v>1445</v>
      </c>
      <c r="T17" s="49">
        <v>103226168.73</v>
      </c>
      <c r="U17" s="48" t="s">
        <v>249</v>
      </c>
      <c r="V17" s="46" t="s">
        <v>1446</v>
      </c>
      <c r="W17" s="9">
        <f>IF(OR(LEFT(I17)="7",LEFT(I17,1)="8"),VALUE(RIGHT(I17,3)),VALUE(RIGHT(I17,4)))</f>
        <v>1560</v>
      </c>
    </row>
    <row r="18" spans="1:23" s="10" customFormat="1" ht="234" customHeight="1">
      <c r="A18" s="8">
        <v>4</v>
      </c>
      <c r="B18" s="51" t="s">
        <v>250</v>
      </c>
      <c r="C18" s="51" t="s">
        <v>108</v>
      </c>
      <c r="D18" s="51" t="s">
        <v>207</v>
      </c>
      <c r="E18" s="44">
        <v>1</v>
      </c>
      <c r="F18" s="45">
        <v>911</v>
      </c>
      <c r="G18" s="46" t="s">
        <v>1377</v>
      </c>
      <c r="H18" s="46" t="s">
        <v>552</v>
      </c>
      <c r="I18" s="47">
        <v>20120491101561</v>
      </c>
      <c r="J18" s="48" t="s">
        <v>1238</v>
      </c>
      <c r="K18" s="48" t="s">
        <v>1239</v>
      </c>
      <c r="L18" s="48" t="s">
        <v>246</v>
      </c>
      <c r="M18" s="48" t="s">
        <v>698</v>
      </c>
      <c r="N18" s="48" t="s">
        <v>708</v>
      </c>
      <c r="O18" s="49">
        <v>276972791.43</v>
      </c>
      <c r="P18" s="49">
        <v>102000000</v>
      </c>
      <c r="Q18" s="49">
        <v>8357524.43</v>
      </c>
      <c r="R18" s="49">
        <v>54622694.99</v>
      </c>
      <c r="S18" s="50" t="s">
        <v>1665</v>
      </c>
      <c r="T18" s="49">
        <v>332707620.87</v>
      </c>
      <c r="U18" s="48" t="s">
        <v>249</v>
      </c>
      <c r="V18" s="46" t="s">
        <v>1500</v>
      </c>
      <c r="W18" s="9">
        <f>IF(OR(LEFT(I18)="7",LEFT(I18,1)="8"),VALUE(RIGHT(I18,3)),VALUE(RIGHT(I18,4)))</f>
        <v>1561</v>
      </c>
    </row>
    <row r="19" spans="1:23" s="16" customFormat="1" ht="23.25" customHeight="1" outlineLevel="3">
      <c r="A19" s="14"/>
      <c r="B19" s="61" t="s">
        <v>710</v>
      </c>
      <c r="C19" s="62"/>
      <c r="D19" s="62"/>
      <c r="E19" s="28">
        <f>SUBTOTAL(9,E20:E27)</f>
        <v>4</v>
      </c>
      <c r="F19" s="29"/>
      <c r="G19" s="29"/>
      <c r="H19" s="29"/>
      <c r="I19" s="30"/>
      <c r="J19" s="29"/>
      <c r="K19" s="29"/>
      <c r="L19" s="29"/>
      <c r="M19" s="29"/>
      <c r="N19" s="29"/>
      <c r="O19" s="31"/>
      <c r="P19" s="32"/>
      <c r="Q19" s="32"/>
      <c r="R19" s="32"/>
      <c r="S19" s="29"/>
      <c r="T19" s="32"/>
      <c r="U19" s="29"/>
      <c r="V19" s="33"/>
      <c r="W19" s="15"/>
    </row>
    <row r="20" spans="1:23" s="19" customFormat="1" ht="15" outlineLevel="1">
      <c r="A20" s="17"/>
      <c r="B20" s="63" t="s">
        <v>722</v>
      </c>
      <c r="C20" s="64" t="s">
        <v>720</v>
      </c>
      <c r="D20" s="64"/>
      <c r="E20" s="34">
        <f>SUBTOTAL(9,E21:E24)</f>
        <v>3</v>
      </c>
      <c r="F20" s="35"/>
      <c r="G20" s="35"/>
      <c r="H20" s="35"/>
      <c r="I20" s="36"/>
      <c r="J20" s="35"/>
      <c r="K20" s="35"/>
      <c r="L20" s="35"/>
      <c r="M20" s="35"/>
      <c r="N20" s="35"/>
      <c r="O20" s="37"/>
      <c r="P20" s="37"/>
      <c r="Q20" s="37"/>
      <c r="R20" s="37"/>
      <c r="S20" s="35"/>
      <c r="T20" s="37"/>
      <c r="U20" s="35"/>
      <c r="V20" s="38"/>
      <c r="W20" s="18"/>
    </row>
    <row r="21" spans="1:23" s="22" customFormat="1" ht="15" outlineLevel="2">
      <c r="A21" s="20"/>
      <c r="B21" s="59" t="s">
        <v>298</v>
      </c>
      <c r="C21" s="60"/>
      <c r="D21" s="60"/>
      <c r="E21" s="39">
        <f>SUBTOTAL(9,E22:E24)</f>
        <v>3</v>
      </c>
      <c r="F21" s="40"/>
      <c r="G21" s="40"/>
      <c r="H21" s="40"/>
      <c r="I21" s="41"/>
      <c r="J21" s="40"/>
      <c r="K21" s="40"/>
      <c r="L21" s="40"/>
      <c r="M21" s="40"/>
      <c r="N21" s="40"/>
      <c r="O21" s="42"/>
      <c r="P21" s="42"/>
      <c r="Q21" s="42"/>
      <c r="R21" s="42"/>
      <c r="S21" s="40"/>
      <c r="T21" s="42"/>
      <c r="U21" s="40"/>
      <c r="V21" s="43"/>
      <c r="W21" s="21"/>
    </row>
    <row r="22" spans="1:23" s="10" customFormat="1" ht="233.25" customHeight="1">
      <c r="A22" s="8">
        <v>5</v>
      </c>
      <c r="B22" s="51" t="s">
        <v>710</v>
      </c>
      <c r="C22" s="51" t="s">
        <v>108</v>
      </c>
      <c r="D22" s="51" t="s">
        <v>207</v>
      </c>
      <c r="E22" s="44">
        <v>1</v>
      </c>
      <c r="F22" s="45">
        <v>121</v>
      </c>
      <c r="G22" s="46" t="s">
        <v>1211</v>
      </c>
      <c r="H22" s="46" t="s">
        <v>552</v>
      </c>
      <c r="I22" s="47">
        <v>20120512101557</v>
      </c>
      <c r="J22" s="48" t="s">
        <v>1212</v>
      </c>
      <c r="K22" s="48" t="s">
        <v>1213</v>
      </c>
      <c r="L22" s="48" t="s">
        <v>246</v>
      </c>
      <c r="M22" s="48" t="s">
        <v>413</v>
      </c>
      <c r="N22" s="48" t="s">
        <v>248</v>
      </c>
      <c r="O22" s="49">
        <v>219115818.17</v>
      </c>
      <c r="P22" s="49">
        <v>0</v>
      </c>
      <c r="Q22" s="49">
        <v>6866651.34</v>
      </c>
      <c r="R22" s="49">
        <v>424340.98</v>
      </c>
      <c r="S22" s="50" t="s">
        <v>1666</v>
      </c>
      <c r="T22" s="49">
        <v>225558128.53</v>
      </c>
      <c r="U22" s="48" t="s">
        <v>716</v>
      </c>
      <c r="V22" s="46" t="s">
        <v>1667</v>
      </c>
      <c r="W22" s="9">
        <f>IF(OR(LEFT(I22)="7",LEFT(I22,1)="8"),VALUE(RIGHT(I22,3)),VALUE(RIGHT(I22,4)))</f>
        <v>1557</v>
      </c>
    </row>
    <row r="23" spans="1:23" s="10" customFormat="1" ht="233.25" customHeight="1">
      <c r="A23" s="8">
        <v>5</v>
      </c>
      <c r="B23" s="51" t="s">
        <v>710</v>
      </c>
      <c r="C23" s="51" t="s">
        <v>108</v>
      </c>
      <c r="D23" s="51" t="s">
        <v>207</v>
      </c>
      <c r="E23" s="44">
        <v>1</v>
      </c>
      <c r="F23" s="45" t="s">
        <v>1240</v>
      </c>
      <c r="G23" s="46" t="s">
        <v>1241</v>
      </c>
      <c r="H23" s="46" t="s">
        <v>552</v>
      </c>
      <c r="I23" s="47" t="s">
        <v>829</v>
      </c>
      <c r="J23" s="48" t="s">
        <v>830</v>
      </c>
      <c r="K23" s="48" t="s">
        <v>69</v>
      </c>
      <c r="L23" s="48" t="s">
        <v>246</v>
      </c>
      <c r="M23" s="48" t="s">
        <v>413</v>
      </c>
      <c r="N23" s="48" t="s">
        <v>708</v>
      </c>
      <c r="O23" s="49">
        <v>42887660.6</v>
      </c>
      <c r="P23" s="49">
        <v>35063653.82</v>
      </c>
      <c r="Q23" s="49">
        <v>1160453.69</v>
      </c>
      <c r="R23" s="49">
        <v>27191386.67</v>
      </c>
      <c r="S23" s="50" t="s">
        <v>1668</v>
      </c>
      <c r="T23" s="49">
        <v>97593379.38</v>
      </c>
      <c r="U23" s="48" t="s">
        <v>716</v>
      </c>
      <c r="V23" s="46" t="s">
        <v>1669</v>
      </c>
      <c r="W23" s="9">
        <f>IF(OR(LEFT(I23)="7",LEFT(I23,1)="8"),VALUE(RIGHT(I23,3)),VALUE(RIGHT(I23,4)))</f>
        <v>31</v>
      </c>
    </row>
    <row r="24" spans="1:23" s="10" customFormat="1" ht="233.25" customHeight="1">
      <c r="A24" s="8">
        <v>5</v>
      </c>
      <c r="B24" s="51" t="s">
        <v>710</v>
      </c>
      <c r="C24" s="51" t="s">
        <v>108</v>
      </c>
      <c r="D24" s="51" t="s">
        <v>207</v>
      </c>
      <c r="E24" s="44">
        <v>1</v>
      </c>
      <c r="F24" s="45" t="s">
        <v>1240</v>
      </c>
      <c r="G24" s="46" t="s">
        <v>1241</v>
      </c>
      <c r="H24" s="46" t="s">
        <v>552</v>
      </c>
      <c r="I24" s="47" t="s">
        <v>1242</v>
      </c>
      <c r="J24" s="48" t="s">
        <v>1243</v>
      </c>
      <c r="K24" s="48" t="s">
        <v>1244</v>
      </c>
      <c r="L24" s="48" t="s">
        <v>246</v>
      </c>
      <c r="M24" s="48" t="s">
        <v>413</v>
      </c>
      <c r="N24" s="48" t="s">
        <v>248</v>
      </c>
      <c r="O24" s="49">
        <v>31521324.97</v>
      </c>
      <c r="P24" s="49">
        <v>54705074.75</v>
      </c>
      <c r="Q24" s="49">
        <v>855789.98</v>
      </c>
      <c r="R24" s="49">
        <v>48443111.62</v>
      </c>
      <c r="S24" s="50" t="s">
        <v>1560</v>
      </c>
      <c r="T24" s="49">
        <v>39021387.69</v>
      </c>
      <c r="U24" s="48" t="s">
        <v>716</v>
      </c>
      <c r="V24" s="46" t="s">
        <v>1670</v>
      </c>
      <c r="W24" s="9">
        <f>IF(OR(LEFT(I24)="7",LEFT(I24,1)="8"),VALUE(RIGHT(I24,3)),VALUE(RIGHT(I24,4)))</f>
        <v>1563</v>
      </c>
    </row>
    <row r="25" spans="1:23" s="19" customFormat="1" ht="15" outlineLevel="1">
      <c r="A25" s="17"/>
      <c r="B25" s="63" t="s">
        <v>175</v>
      </c>
      <c r="C25" s="64"/>
      <c r="D25" s="64"/>
      <c r="E25" s="34">
        <f>SUBTOTAL(9,E26:E27)</f>
        <v>1</v>
      </c>
      <c r="F25" s="35"/>
      <c r="G25" s="35"/>
      <c r="H25" s="35"/>
      <c r="I25" s="36"/>
      <c r="J25" s="35"/>
      <c r="K25" s="35"/>
      <c r="L25" s="35"/>
      <c r="M25" s="35"/>
      <c r="N25" s="35"/>
      <c r="O25" s="37"/>
      <c r="P25" s="37"/>
      <c r="Q25" s="37"/>
      <c r="R25" s="37"/>
      <c r="S25" s="35"/>
      <c r="T25" s="37"/>
      <c r="U25" s="35"/>
      <c r="V25" s="38"/>
      <c r="W25" s="18"/>
    </row>
    <row r="26" spans="1:23" s="22" customFormat="1" ht="15" outlineLevel="2">
      <c r="A26" s="20"/>
      <c r="B26" s="59" t="s">
        <v>298</v>
      </c>
      <c r="C26" s="60"/>
      <c r="D26" s="60"/>
      <c r="E26" s="39">
        <f>SUBTOTAL(9,E27:E27)</f>
        <v>1</v>
      </c>
      <c r="F26" s="40"/>
      <c r="G26" s="40"/>
      <c r="H26" s="40"/>
      <c r="I26" s="41"/>
      <c r="J26" s="40"/>
      <c r="K26" s="40"/>
      <c r="L26" s="40"/>
      <c r="M26" s="40"/>
      <c r="N26" s="40"/>
      <c r="O26" s="42"/>
      <c r="P26" s="42"/>
      <c r="Q26" s="42"/>
      <c r="R26" s="42"/>
      <c r="S26" s="40"/>
      <c r="T26" s="42"/>
      <c r="U26" s="40"/>
      <c r="V26" s="43"/>
      <c r="W26" s="21"/>
    </row>
    <row r="27" spans="1:23" s="10" customFormat="1" ht="195.75" customHeight="1">
      <c r="A27" s="8">
        <v>5</v>
      </c>
      <c r="B27" s="51" t="s">
        <v>710</v>
      </c>
      <c r="C27" s="51" t="s">
        <v>70</v>
      </c>
      <c r="D27" s="51" t="s">
        <v>207</v>
      </c>
      <c r="E27" s="44">
        <v>1</v>
      </c>
      <c r="F27" s="45">
        <v>612</v>
      </c>
      <c r="G27" s="46" t="s">
        <v>124</v>
      </c>
      <c r="H27" s="46" t="s">
        <v>124</v>
      </c>
      <c r="I27" s="47">
        <v>20070561201459</v>
      </c>
      <c r="J27" s="48" t="s">
        <v>123</v>
      </c>
      <c r="K27" s="48" t="s">
        <v>182</v>
      </c>
      <c r="L27" s="48" t="s">
        <v>743</v>
      </c>
      <c r="M27" s="48" t="s">
        <v>678</v>
      </c>
      <c r="N27" s="48" t="s">
        <v>248</v>
      </c>
      <c r="O27" s="49">
        <v>10149814.77</v>
      </c>
      <c r="P27" s="49">
        <v>23028481.93</v>
      </c>
      <c r="Q27" s="49">
        <v>20212.2</v>
      </c>
      <c r="R27" s="49">
        <v>4109192.27</v>
      </c>
      <c r="S27" s="50" t="s">
        <v>1671</v>
      </c>
      <c r="T27" s="49">
        <v>29089316.63</v>
      </c>
      <c r="U27" s="48" t="s">
        <v>249</v>
      </c>
      <c r="V27" s="46" t="s">
        <v>1672</v>
      </c>
      <c r="W27" s="9">
        <f>IF(OR(LEFT(I27)="7",LEFT(I27,1)="8"),VALUE(RIGHT(I27,3)),VALUE(RIGHT(I27,4)))</f>
        <v>1459</v>
      </c>
    </row>
    <row r="28" spans="1:23" s="16" customFormat="1" ht="35.25" customHeight="1" outlineLevel="3">
      <c r="A28" s="14"/>
      <c r="B28" s="61" t="s">
        <v>110</v>
      </c>
      <c r="C28" s="62"/>
      <c r="D28" s="62"/>
      <c r="E28" s="28">
        <f>SUBTOTAL(9,E31:E121)</f>
        <v>84</v>
      </c>
      <c r="F28" s="29"/>
      <c r="G28" s="29"/>
      <c r="H28" s="29"/>
      <c r="I28" s="30"/>
      <c r="J28" s="29"/>
      <c r="K28" s="29"/>
      <c r="L28" s="29"/>
      <c r="M28" s="29"/>
      <c r="N28" s="29"/>
      <c r="O28" s="31"/>
      <c r="P28" s="32"/>
      <c r="Q28" s="32"/>
      <c r="R28" s="32"/>
      <c r="S28" s="29"/>
      <c r="T28" s="32"/>
      <c r="U28" s="29"/>
      <c r="V28" s="33"/>
      <c r="W28" s="15"/>
    </row>
    <row r="29" spans="1:23" s="19" customFormat="1" ht="15" outlineLevel="1">
      <c r="A29" s="17"/>
      <c r="B29" s="63" t="s">
        <v>722</v>
      </c>
      <c r="C29" s="64" t="s">
        <v>720</v>
      </c>
      <c r="D29" s="64"/>
      <c r="E29" s="34">
        <f>SUBTOTAL(9,E31:E107)</f>
        <v>75</v>
      </c>
      <c r="F29" s="35"/>
      <c r="G29" s="35"/>
      <c r="H29" s="35"/>
      <c r="I29" s="36"/>
      <c r="J29" s="35"/>
      <c r="K29" s="35"/>
      <c r="L29" s="35"/>
      <c r="M29" s="35"/>
      <c r="N29" s="35"/>
      <c r="O29" s="37"/>
      <c r="P29" s="37"/>
      <c r="Q29" s="37"/>
      <c r="R29" s="37"/>
      <c r="S29" s="35"/>
      <c r="T29" s="37"/>
      <c r="U29" s="35"/>
      <c r="V29" s="38"/>
      <c r="W29" s="18"/>
    </row>
    <row r="30" spans="1:23" s="22" customFormat="1" ht="15" outlineLevel="2">
      <c r="A30" s="20"/>
      <c r="B30" s="59" t="s">
        <v>298</v>
      </c>
      <c r="C30" s="60"/>
      <c r="D30" s="60"/>
      <c r="E30" s="39">
        <v>60</v>
      </c>
      <c r="F30" s="40"/>
      <c r="G30" s="40"/>
      <c r="H30" s="40"/>
      <c r="I30" s="41"/>
      <c r="J30" s="40"/>
      <c r="K30" s="40"/>
      <c r="L30" s="40"/>
      <c r="M30" s="40"/>
      <c r="N30" s="40"/>
      <c r="O30" s="42"/>
      <c r="P30" s="42"/>
      <c r="Q30" s="42"/>
      <c r="R30" s="42"/>
      <c r="S30" s="40"/>
      <c r="T30" s="42"/>
      <c r="U30" s="40"/>
      <c r="V30" s="43"/>
      <c r="W30" s="21"/>
    </row>
    <row r="31" spans="1:23" s="10" customFormat="1" ht="269.25" customHeight="1">
      <c r="A31" s="8">
        <v>6</v>
      </c>
      <c r="B31" s="51" t="s">
        <v>110</v>
      </c>
      <c r="C31" s="51" t="s">
        <v>108</v>
      </c>
      <c r="D31" s="51" t="s">
        <v>207</v>
      </c>
      <c r="E31" s="44">
        <v>1</v>
      </c>
      <c r="F31" s="45">
        <v>210</v>
      </c>
      <c r="G31" s="46" t="s">
        <v>712</v>
      </c>
      <c r="H31" s="46" t="s">
        <v>552</v>
      </c>
      <c r="I31" s="47">
        <v>20110621001545</v>
      </c>
      <c r="J31" s="48" t="s">
        <v>1053</v>
      </c>
      <c r="K31" s="48" t="s">
        <v>1054</v>
      </c>
      <c r="L31" s="48" t="s">
        <v>246</v>
      </c>
      <c r="M31" s="48" t="s">
        <v>715</v>
      </c>
      <c r="N31" s="48" t="s">
        <v>177</v>
      </c>
      <c r="O31" s="49">
        <v>5763239710.57</v>
      </c>
      <c r="P31" s="49">
        <v>300000000</v>
      </c>
      <c r="Q31" s="49">
        <v>443661543.94</v>
      </c>
      <c r="R31" s="49">
        <v>297546922.55</v>
      </c>
      <c r="S31" s="50" t="s">
        <v>1673</v>
      </c>
      <c r="T31" s="49">
        <v>6209354331.96</v>
      </c>
      <c r="U31" s="48" t="s">
        <v>249</v>
      </c>
      <c r="V31" s="46" t="s">
        <v>1674</v>
      </c>
      <c r="W31" s="9">
        <f aca="true" t="shared" si="0" ref="W31:W90">IF(OR(LEFT(I31)="7",LEFT(I31,1)="8"),VALUE(RIGHT(I31,3)),VALUE(RIGHT(I31,4)))</f>
        <v>1545</v>
      </c>
    </row>
    <row r="32" spans="1:23" s="10" customFormat="1" ht="269.25" customHeight="1">
      <c r="A32" s="8">
        <v>6</v>
      </c>
      <c r="B32" s="51" t="s">
        <v>110</v>
      </c>
      <c r="C32" s="51" t="s">
        <v>108</v>
      </c>
      <c r="D32" s="51" t="s">
        <v>207</v>
      </c>
      <c r="E32" s="44">
        <v>1</v>
      </c>
      <c r="F32" s="45">
        <v>210</v>
      </c>
      <c r="G32" s="46" t="s">
        <v>712</v>
      </c>
      <c r="H32" s="46" t="s">
        <v>552</v>
      </c>
      <c r="I32" s="47">
        <v>20120621001550</v>
      </c>
      <c r="J32" s="48" t="s">
        <v>1128</v>
      </c>
      <c r="K32" s="48" t="s">
        <v>1129</v>
      </c>
      <c r="L32" s="48" t="s">
        <v>246</v>
      </c>
      <c r="M32" s="48" t="s">
        <v>715</v>
      </c>
      <c r="N32" s="48" t="s">
        <v>177</v>
      </c>
      <c r="O32" s="49">
        <v>4634420618.53</v>
      </c>
      <c r="P32" s="49">
        <v>0</v>
      </c>
      <c r="Q32" s="49">
        <v>357274943.34</v>
      </c>
      <c r="R32" s="49">
        <v>3622953.4</v>
      </c>
      <c r="S32" s="50" t="s">
        <v>1675</v>
      </c>
      <c r="T32" s="49">
        <v>4988072608.47</v>
      </c>
      <c r="U32" s="48" t="s">
        <v>249</v>
      </c>
      <c r="V32" s="46" t="s">
        <v>1676</v>
      </c>
      <c r="W32" s="9">
        <f t="shared" si="0"/>
        <v>1550</v>
      </c>
    </row>
    <row r="33" spans="1:23" s="10" customFormat="1" ht="269.25" customHeight="1">
      <c r="A33" s="8">
        <v>6</v>
      </c>
      <c r="B33" s="51" t="s">
        <v>110</v>
      </c>
      <c r="C33" s="51" t="s">
        <v>108</v>
      </c>
      <c r="D33" s="51" t="s">
        <v>207</v>
      </c>
      <c r="E33" s="44">
        <v>1</v>
      </c>
      <c r="F33" s="45">
        <v>211</v>
      </c>
      <c r="G33" s="46" t="s">
        <v>232</v>
      </c>
      <c r="H33" s="46" t="s">
        <v>552</v>
      </c>
      <c r="I33" s="47">
        <v>20010620001161</v>
      </c>
      <c r="J33" s="48" t="s">
        <v>1501</v>
      </c>
      <c r="K33" s="48" t="s">
        <v>1502</v>
      </c>
      <c r="L33" s="48" t="s">
        <v>246</v>
      </c>
      <c r="M33" s="48" t="s">
        <v>247</v>
      </c>
      <c r="N33" s="48" t="s">
        <v>177</v>
      </c>
      <c r="O33" s="49">
        <v>43979897131.09</v>
      </c>
      <c r="P33" s="49">
        <v>124228559702.73</v>
      </c>
      <c r="Q33" s="49">
        <v>1621437955.94</v>
      </c>
      <c r="R33" s="49">
        <v>125016210044.99</v>
      </c>
      <c r="S33" s="50" t="s">
        <v>1677</v>
      </c>
      <c r="T33" s="49">
        <v>44813684744.77</v>
      </c>
      <c r="U33" s="48" t="s">
        <v>249</v>
      </c>
      <c r="V33" s="46" t="s">
        <v>1678</v>
      </c>
      <c r="W33" s="9">
        <f t="shared" si="0"/>
        <v>1161</v>
      </c>
    </row>
    <row r="34" spans="1:23" s="10" customFormat="1" ht="269.25" customHeight="1">
      <c r="A34" s="8">
        <v>6</v>
      </c>
      <c r="B34" s="51" t="s">
        <v>110</v>
      </c>
      <c r="C34" s="51" t="s">
        <v>108</v>
      </c>
      <c r="D34" s="51" t="s">
        <v>207</v>
      </c>
      <c r="E34" s="44">
        <v>1</v>
      </c>
      <c r="F34" s="45">
        <v>212</v>
      </c>
      <c r="G34" s="46" t="s">
        <v>233</v>
      </c>
      <c r="H34" s="46" t="s">
        <v>552</v>
      </c>
      <c r="I34" s="47">
        <v>700003100051</v>
      </c>
      <c r="J34" s="48" t="s">
        <v>541</v>
      </c>
      <c r="K34" s="48" t="s">
        <v>199</v>
      </c>
      <c r="L34" s="48" t="s">
        <v>246</v>
      </c>
      <c r="M34" s="48" t="s">
        <v>715</v>
      </c>
      <c r="N34" s="48" t="s">
        <v>835</v>
      </c>
      <c r="O34" s="49">
        <v>1937284.34</v>
      </c>
      <c r="P34" s="49">
        <v>0</v>
      </c>
      <c r="Q34" s="49">
        <v>58980.61</v>
      </c>
      <c r="R34" s="49">
        <v>17456.22</v>
      </c>
      <c r="S34" s="50" t="s">
        <v>1679</v>
      </c>
      <c r="T34" s="49">
        <v>1978808.73</v>
      </c>
      <c r="U34" s="48" t="s">
        <v>249</v>
      </c>
      <c r="V34" s="46" t="s">
        <v>1447</v>
      </c>
      <c r="W34" s="9">
        <f t="shared" si="0"/>
        <v>51</v>
      </c>
    </row>
    <row r="35" spans="1:23" s="10" customFormat="1" ht="269.25" customHeight="1">
      <c r="A35" s="8">
        <v>6</v>
      </c>
      <c r="B35" s="51" t="s">
        <v>110</v>
      </c>
      <c r="C35" s="51" t="s">
        <v>108</v>
      </c>
      <c r="D35" s="51" t="s">
        <v>207</v>
      </c>
      <c r="E35" s="44">
        <v>1</v>
      </c>
      <c r="F35" s="45">
        <v>212</v>
      </c>
      <c r="G35" s="46" t="s">
        <v>233</v>
      </c>
      <c r="H35" s="46" t="s">
        <v>552</v>
      </c>
      <c r="I35" s="47">
        <v>20020641001235</v>
      </c>
      <c r="J35" s="48" t="s">
        <v>739</v>
      </c>
      <c r="K35" s="48" t="s">
        <v>1266</v>
      </c>
      <c r="L35" s="48" t="s">
        <v>564</v>
      </c>
      <c r="M35" s="48" t="s">
        <v>436</v>
      </c>
      <c r="N35" s="48" t="s">
        <v>248</v>
      </c>
      <c r="O35" s="49">
        <v>2356078945.68</v>
      </c>
      <c r="P35" s="49">
        <v>85066731.15</v>
      </c>
      <c r="Q35" s="49">
        <v>74107371.23</v>
      </c>
      <c r="R35" s="49">
        <v>21222342.57</v>
      </c>
      <c r="S35" s="50" t="s">
        <v>1562</v>
      </c>
      <c r="T35" s="49">
        <v>2494030705.49</v>
      </c>
      <c r="U35" s="48" t="s">
        <v>249</v>
      </c>
      <c r="V35" s="46" t="s">
        <v>1449</v>
      </c>
      <c r="W35" s="9">
        <f t="shared" si="0"/>
        <v>1235</v>
      </c>
    </row>
    <row r="36" spans="1:23" s="10" customFormat="1" ht="242.25" customHeight="1">
      <c r="A36" s="8">
        <v>6</v>
      </c>
      <c r="B36" s="51" t="s">
        <v>110</v>
      </c>
      <c r="C36" s="51" t="s">
        <v>108</v>
      </c>
      <c r="D36" s="51" t="s">
        <v>207</v>
      </c>
      <c r="E36" s="44">
        <v>1</v>
      </c>
      <c r="F36" s="45">
        <v>212</v>
      </c>
      <c r="G36" s="46" t="s">
        <v>233</v>
      </c>
      <c r="H36" s="46" t="s">
        <v>552</v>
      </c>
      <c r="I36" s="47" t="s">
        <v>234</v>
      </c>
      <c r="J36" s="48" t="s">
        <v>569</v>
      </c>
      <c r="K36" s="48" t="s">
        <v>1047</v>
      </c>
      <c r="L36" s="48" t="s">
        <v>246</v>
      </c>
      <c r="M36" s="48" t="s">
        <v>715</v>
      </c>
      <c r="N36" s="48" t="s">
        <v>248</v>
      </c>
      <c r="O36" s="49">
        <v>0</v>
      </c>
      <c r="P36" s="49">
        <v>0</v>
      </c>
      <c r="Q36" s="49">
        <v>0</v>
      </c>
      <c r="R36" s="49">
        <v>0</v>
      </c>
      <c r="S36" s="50" t="s">
        <v>1561</v>
      </c>
      <c r="T36" s="49">
        <v>0</v>
      </c>
      <c r="U36" s="48" t="s">
        <v>716</v>
      </c>
      <c r="V36" s="46" t="s">
        <v>1448</v>
      </c>
      <c r="W36" s="9">
        <f t="shared" si="0"/>
        <v>183</v>
      </c>
    </row>
    <row r="37" spans="1:23" s="10" customFormat="1" ht="242.25" customHeight="1">
      <c r="A37" s="8">
        <v>6</v>
      </c>
      <c r="B37" s="51" t="s">
        <v>110</v>
      </c>
      <c r="C37" s="51" t="s">
        <v>108</v>
      </c>
      <c r="D37" s="51" t="s">
        <v>207</v>
      </c>
      <c r="E37" s="44">
        <v>1</v>
      </c>
      <c r="F37" s="45">
        <v>213</v>
      </c>
      <c r="G37" s="46" t="s">
        <v>820</v>
      </c>
      <c r="H37" s="46" t="s">
        <v>552</v>
      </c>
      <c r="I37" s="47">
        <v>20000620001120</v>
      </c>
      <c r="J37" s="48" t="s">
        <v>1214</v>
      </c>
      <c r="K37" s="48" t="s">
        <v>183</v>
      </c>
      <c r="L37" s="48" t="s">
        <v>246</v>
      </c>
      <c r="M37" s="48" t="s">
        <v>247</v>
      </c>
      <c r="N37" s="48" t="s">
        <v>248</v>
      </c>
      <c r="O37" s="49">
        <v>1547702531.06</v>
      </c>
      <c r="P37" s="49">
        <v>15490079.35</v>
      </c>
      <c r="Q37" s="49">
        <v>41416058.89</v>
      </c>
      <c r="R37" s="49">
        <v>321888074.51</v>
      </c>
      <c r="S37" s="50" t="s">
        <v>1680</v>
      </c>
      <c r="T37" s="49">
        <v>1282720594.79</v>
      </c>
      <c r="U37" s="48" t="s">
        <v>249</v>
      </c>
      <c r="V37" s="46" t="s">
        <v>1681</v>
      </c>
      <c r="W37" s="9">
        <f t="shared" si="0"/>
        <v>1120</v>
      </c>
    </row>
    <row r="38" spans="1:23" s="10" customFormat="1" ht="242.25" customHeight="1">
      <c r="A38" s="8">
        <v>6</v>
      </c>
      <c r="B38" s="51" t="s">
        <v>110</v>
      </c>
      <c r="C38" s="51" t="s">
        <v>108</v>
      </c>
      <c r="D38" s="51" t="s">
        <v>207</v>
      </c>
      <c r="E38" s="44">
        <v>1</v>
      </c>
      <c r="F38" s="45">
        <v>215</v>
      </c>
      <c r="G38" s="46" t="s">
        <v>567</v>
      </c>
      <c r="H38" s="46" t="s">
        <v>552</v>
      </c>
      <c r="I38" s="47">
        <v>20120621501551</v>
      </c>
      <c r="J38" s="48" t="s">
        <v>1130</v>
      </c>
      <c r="K38" s="48" t="s">
        <v>1131</v>
      </c>
      <c r="L38" s="48" t="s">
        <v>246</v>
      </c>
      <c r="M38" s="48" t="s">
        <v>617</v>
      </c>
      <c r="N38" s="48" t="s">
        <v>248</v>
      </c>
      <c r="O38" s="49">
        <v>1522668986.4</v>
      </c>
      <c r="P38" s="49">
        <v>844140095.89</v>
      </c>
      <c r="Q38" s="49">
        <v>21573118</v>
      </c>
      <c r="R38" s="49">
        <v>821660890.99</v>
      </c>
      <c r="S38" s="50" t="s">
        <v>1682</v>
      </c>
      <c r="T38" s="49">
        <v>1566721309.3</v>
      </c>
      <c r="U38" s="48" t="s">
        <v>249</v>
      </c>
      <c r="V38" s="46" t="s">
        <v>1683</v>
      </c>
      <c r="W38" s="9">
        <f t="shared" si="0"/>
        <v>1551</v>
      </c>
    </row>
    <row r="39" spans="1:23" s="10" customFormat="1" ht="242.25" customHeight="1">
      <c r="A39" s="8">
        <v>6</v>
      </c>
      <c r="B39" s="51" t="s">
        <v>110</v>
      </c>
      <c r="C39" s="51" t="s">
        <v>108</v>
      </c>
      <c r="D39" s="51" t="s">
        <v>207</v>
      </c>
      <c r="E39" s="44">
        <v>1</v>
      </c>
      <c r="F39" s="45">
        <v>410</v>
      </c>
      <c r="G39" s="46" t="s">
        <v>737</v>
      </c>
      <c r="H39" s="46" t="s">
        <v>552</v>
      </c>
      <c r="I39" s="47">
        <v>700006810050</v>
      </c>
      <c r="J39" s="48" t="s">
        <v>738</v>
      </c>
      <c r="K39" s="48" t="s">
        <v>1326</v>
      </c>
      <c r="L39" s="48" t="s">
        <v>246</v>
      </c>
      <c r="M39" s="48" t="s">
        <v>715</v>
      </c>
      <c r="N39" s="48" t="s">
        <v>248</v>
      </c>
      <c r="O39" s="49">
        <v>5241963.12</v>
      </c>
      <c r="P39" s="49">
        <v>5364042.96</v>
      </c>
      <c r="Q39" s="49">
        <v>201171.55</v>
      </c>
      <c r="R39" s="49">
        <v>2981068.96</v>
      </c>
      <c r="S39" s="50" t="s">
        <v>1684</v>
      </c>
      <c r="T39" s="49">
        <v>7826108.67</v>
      </c>
      <c r="U39" s="48" t="s">
        <v>249</v>
      </c>
      <c r="V39" s="46" t="s">
        <v>1563</v>
      </c>
      <c r="W39" s="9">
        <f t="shared" si="0"/>
        <v>50</v>
      </c>
    </row>
    <row r="40" spans="1:23" s="10" customFormat="1" ht="242.25" customHeight="1">
      <c r="A40" s="8">
        <v>6</v>
      </c>
      <c r="B40" s="51" t="s">
        <v>110</v>
      </c>
      <c r="C40" s="51" t="s">
        <v>108</v>
      </c>
      <c r="D40" s="51" t="s">
        <v>207</v>
      </c>
      <c r="E40" s="44">
        <v>1</v>
      </c>
      <c r="F40" s="45">
        <v>411</v>
      </c>
      <c r="G40" s="46" t="s">
        <v>740</v>
      </c>
      <c r="H40" s="46" t="s">
        <v>552</v>
      </c>
      <c r="I40" s="47" t="s">
        <v>741</v>
      </c>
      <c r="J40" s="48" t="s">
        <v>68</v>
      </c>
      <c r="K40" s="48" t="s">
        <v>821</v>
      </c>
      <c r="L40" s="48" t="s">
        <v>246</v>
      </c>
      <c r="M40" s="48" t="s">
        <v>715</v>
      </c>
      <c r="N40" s="48" t="s">
        <v>248</v>
      </c>
      <c r="O40" s="49">
        <v>475659848.82</v>
      </c>
      <c r="P40" s="49">
        <v>0</v>
      </c>
      <c r="Q40" s="49">
        <v>14574321.44</v>
      </c>
      <c r="R40" s="49">
        <v>21455597.76</v>
      </c>
      <c r="S40" s="50" t="s">
        <v>1685</v>
      </c>
      <c r="T40" s="49">
        <v>468778572.5</v>
      </c>
      <c r="U40" s="48" t="s">
        <v>249</v>
      </c>
      <c r="V40" s="46" t="s">
        <v>1132</v>
      </c>
      <c r="W40" s="9">
        <f t="shared" si="0"/>
        <v>49</v>
      </c>
    </row>
    <row r="41" spans="1:23" s="10" customFormat="1" ht="242.25" customHeight="1">
      <c r="A41" s="8">
        <v>6</v>
      </c>
      <c r="B41" s="51" t="s">
        <v>110</v>
      </c>
      <c r="C41" s="51" t="s">
        <v>108</v>
      </c>
      <c r="D41" s="51" t="s">
        <v>207</v>
      </c>
      <c r="E41" s="44">
        <v>1</v>
      </c>
      <c r="F41" s="45">
        <v>411</v>
      </c>
      <c r="G41" s="46" t="s">
        <v>740</v>
      </c>
      <c r="H41" s="46" t="s">
        <v>552</v>
      </c>
      <c r="I41" s="47">
        <v>700006812413</v>
      </c>
      <c r="J41" s="48" t="s">
        <v>742</v>
      </c>
      <c r="K41" s="48" t="s">
        <v>184</v>
      </c>
      <c r="L41" s="48" t="s">
        <v>743</v>
      </c>
      <c r="M41" s="48" t="s">
        <v>422</v>
      </c>
      <c r="N41" s="48" t="s">
        <v>835</v>
      </c>
      <c r="O41" s="49">
        <v>2321846468.22</v>
      </c>
      <c r="P41" s="49">
        <v>2363689169.2</v>
      </c>
      <c r="Q41" s="49">
        <v>177309143.31</v>
      </c>
      <c r="R41" s="49">
        <v>2130238380.04</v>
      </c>
      <c r="S41" s="50" t="s">
        <v>1564</v>
      </c>
      <c r="T41" s="49">
        <v>2732606400.69</v>
      </c>
      <c r="U41" s="48" t="s">
        <v>249</v>
      </c>
      <c r="V41" s="46" t="s">
        <v>1686</v>
      </c>
      <c r="W41" s="9">
        <f t="shared" si="0"/>
        <v>413</v>
      </c>
    </row>
    <row r="42" spans="1:23" s="10" customFormat="1" ht="242.25" customHeight="1">
      <c r="A42" s="8">
        <v>6</v>
      </c>
      <c r="B42" s="51" t="s">
        <v>110</v>
      </c>
      <c r="C42" s="51" t="s">
        <v>108</v>
      </c>
      <c r="D42" s="51" t="s">
        <v>207</v>
      </c>
      <c r="E42" s="44">
        <v>1</v>
      </c>
      <c r="F42" s="45">
        <v>411</v>
      </c>
      <c r="G42" s="46" t="s">
        <v>740</v>
      </c>
      <c r="H42" s="46" t="s">
        <v>552</v>
      </c>
      <c r="I42" s="47">
        <v>20000641101049</v>
      </c>
      <c r="J42" s="48" t="s">
        <v>1316</v>
      </c>
      <c r="K42" s="48" t="s">
        <v>1309</v>
      </c>
      <c r="L42" s="48" t="s">
        <v>246</v>
      </c>
      <c r="M42" s="48" t="s">
        <v>715</v>
      </c>
      <c r="N42" s="48" t="s">
        <v>177</v>
      </c>
      <c r="O42" s="49">
        <v>5266015138.8</v>
      </c>
      <c r="P42" s="49">
        <v>23753410805.3</v>
      </c>
      <c r="Q42" s="49">
        <v>136906108.18</v>
      </c>
      <c r="R42" s="49">
        <v>21033585743.03</v>
      </c>
      <c r="S42" s="50" t="s">
        <v>1687</v>
      </c>
      <c r="T42" s="49">
        <v>8122746309.25</v>
      </c>
      <c r="U42" s="48" t="s">
        <v>249</v>
      </c>
      <c r="V42" s="46" t="s">
        <v>1688</v>
      </c>
      <c r="W42" s="9">
        <f t="shared" si="0"/>
        <v>1049</v>
      </c>
    </row>
    <row r="43" spans="1:23" s="10" customFormat="1" ht="242.25" customHeight="1">
      <c r="A43" s="8">
        <v>6</v>
      </c>
      <c r="B43" s="51" t="s">
        <v>110</v>
      </c>
      <c r="C43" s="51" t="s">
        <v>108</v>
      </c>
      <c r="D43" s="51" t="s">
        <v>207</v>
      </c>
      <c r="E43" s="44">
        <v>1</v>
      </c>
      <c r="F43" s="45">
        <v>411</v>
      </c>
      <c r="G43" s="46" t="s">
        <v>740</v>
      </c>
      <c r="H43" s="46" t="s">
        <v>552</v>
      </c>
      <c r="I43" s="47">
        <v>20030641101331</v>
      </c>
      <c r="J43" s="48" t="s">
        <v>744</v>
      </c>
      <c r="K43" s="48" t="s">
        <v>185</v>
      </c>
      <c r="L43" s="48" t="s">
        <v>246</v>
      </c>
      <c r="M43" s="48" t="s">
        <v>715</v>
      </c>
      <c r="N43" s="48" t="s">
        <v>703</v>
      </c>
      <c r="O43" s="49">
        <v>676750043.28</v>
      </c>
      <c r="P43" s="49">
        <v>0</v>
      </c>
      <c r="Q43" s="49">
        <v>13223654.44</v>
      </c>
      <c r="R43" s="49">
        <v>553196712.69</v>
      </c>
      <c r="S43" s="50" t="s">
        <v>1689</v>
      </c>
      <c r="T43" s="49">
        <v>136776985.03</v>
      </c>
      <c r="U43" s="48" t="s">
        <v>249</v>
      </c>
      <c r="V43" s="46" t="s">
        <v>1347</v>
      </c>
      <c r="W43" s="9">
        <f t="shared" si="0"/>
        <v>1331</v>
      </c>
    </row>
    <row r="44" spans="1:23" s="10" customFormat="1" ht="242.25" customHeight="1">
      <c r="A44" s="8">
        <v>6</v>
      </c>
      <c r="B44" s="51" t="s">
        <v>110</v>
      </c>
      <c r="C44" s="51" t="s">
        <v>108</v>
      </c>
      <c r="D44" s="51" t="s">
        <v>207</v>
      </c>
      <c r="E44" s="44">
        <v>1</v>
      </c>
      <c r="F44" s="45">
        <v>411</v>
      </c>
      <c r="G44" s="46" t="s">
        <v>740</v>
      </c>
      <c r="H44" s="46" t="s">
        <v>552</v>
      </c>
      <c r="I44" s="47">
        <v>20060641101420</v>
      </c>
      <c r="J44" s="48" t="s">
        <v>908</v>
      </c>
      <c r="K44" s="48" t="s">
        <v>639</v>
      </c>
      <c r="L44" s="48" t="s">
        <v>246</v>
      </c>
      <c r="M44" s="48" t="s">
        <v>715</v>
      </c>
      <c r="N44" s="48" t="s">
        <v>177</v>
      </c>
      <c r="O44" s="49">
        <v>34140002909.66</v>
      </c>
      <c r="P44" s="49">
        <v>4839035520</v>
      </c>
      <c r="Q44" s="49">
        <v>1103105937.32</v>
      </c>
      <c r="R44" s="49">
        <v>3902462667.08</v>
      </c>
      <c r="S44" s="50" t="s">
        <v>1690</v>
      </c>
      <c r="T44" s="49">
        <v>36179681699.9</v>
      </c>
      <c r="U44" s="48" t="s">
        <v>249</v>
      </c>
      <c r="V44" s="46" t="s">
        <v>1691</v>
      </c>
      <c r="W44" s="9">
        <f t="shared" si="0"/>
        <v>1420</v>
      </c>
    </row>
    <row r="45" spans="1:23" s="10" customFormat="1" ht="242.25" customHeight="1">
      <c r="A45" s="8">
        <v>6</v>
      </c>
      <c r="B45" s="51" t="s">
        <v>110</v>
      </c>
      <c r="C45" s="51" t="s">
        <v>108</v>
      </c>
      <c r="D45" s="51" t="s">
        <v>207</v>
      </c>
      <c r="E45" s="44">
        <v>1</v>
      </c>
      <c r="F45" s="45">
        <v>411</v>
      </c>
      <c r="G45" s="46" t="s">
        <v>740</v>
      </c>
      <c r="H45" s="46" t="s">
        <v>552</v>
      </c>
      <c r="I45" s="47">
        <v>20140641101574</v>
      </c>
      <c r="J45" s="48" t="s">
        <v>1378</v>
      </c>
      <c r="K45" s="48" t="s">
        <v>1379</v>
      </c>
      <c r="L45" s="48" t="s">
        <v>246</v>
      </c>
      <c r="M45" s="48" t="s">
        <v>413</v>
      </c>
      <c r="N45" s="48" t="s">
        <v>703</v>
      </c>
      <c r="O45" s="49">
        <v>2590397250.19</v>
      </c>
      <c r="P45" s="49">
        <v>2535106567</v>
      </c>
      <c r="Q45" s="49">
        <v>99426383.98</v>
      </c>
      <c r="R45" s="49">
        <v>2243423236.64</v>
      </c>
      <c r="S45" s="50" t="s">
        <v>1692</v>
      </c>
      <c r="T45" s="49">
        <v>2981506964.53</v>
      </c>
      <c r="U45" s="48" t="s">
        <v>249</v>
      </c>
      <c r="V45" s="46" t="s">
        <v>1411</v>
      </c>
      <c r="W45" s="9">
        <f t="shared" si="0"/>
        <v>1574</v>
      </c>
    </row>
    <row r="46" spans="1:23" s="10" customFormat="1" ht="242.25" customHeight="1">
      <c r="A46" s="8">
        <v>6</v>
      </c>
      <c r="B46" s="51" t="s">
        <v>110</v>
      </c>
      <c r="C46" s="51" t="s">
        <v>108</v>
      </c>
      <c r="D46" s="51" t="s">
        <v>207</v>
      </c>
      <c r="E46" s="44">
        <v>1</v>
      </c>
      <c r="F46" s="45">
        <v>411</v>
      </c>
      <c r="G46" s="46" t="s">
        <v>740</v>
      </c>
      <c r="H46" s="46" t="s">
        <v>552</v>
      </c>
      <c r="I46" s="47">
        <v>20140641101578</v>
      </c>
      <c r="J46" s="48" t="s">
        <v>1389</v>
      </c>
      <c r="K46" s="48" t="s">
        <v>1390</v>
      </c>
      <c r="L46" s="48" t="s">
        <v>246</v>
      </c>
      <c r="M46" s="48" t="s">
        <v>715</v>
      </c>
      <c r="N46" s="48" t="s">
        <v>248</v>
      </c>
      <c r="O46" s="49">
        <v>5069554821.13</v>
      </c>
      <c r="P46" s="49">
        <v>13053319.12</v>
      </c>
      <c r="Q46" s="49">
        <v>147084510.55</v>
      </c>
      <c r="R46" s="49">
        <v>1464401123.96</v>
      </c>
      <c r="S46" s="50" t="s">
        <v>1693</v>
      </c>
      <c r="T46" s="49">
        <v>3765291526.84</v>
      </c>
      <c r="U46" s="48" t="s">
        <v>249</v>
      </c>
      <c r="V46" s="46" t="s">
        <v>1694</v>
      </c>
      <c r="W46" s="9">
        <f t="shared" si="0"/>
        <v>1578</v>
      </c>
    </row>
    <row r="47" spans="1:23" s="10" customFormat="1" ht="242.25" customHeight="1">
      <c r="A47" s="8">
        <v>6</v>
      </c>
      <c r="B47" s="51" t="s">
        <v>110</v>
      </c>
      <c r="C47" s="51" t="s">
        <v>108</v>
      </c>
      <c r="D47" s="51" t="s">
        <v>207</v>
      </c>
      <c r="E47" s="44">
        <v>1</v>
      </c>
      <c r="F47" s="45">
        <v>411</v>
      </c>
      <c r="G47" s="46" t="s">
        <v>740</v>
      </c>
      <c r="H47" s="46" t="s">
        <v>552</v>
      </c>
      <c r="I47" s="47">
        <v>20150641101586</v>
      </c>
      <c r="J47" s="48" t="s">
        <v>1503</v>
      </c>
      <c r="K47" s="48" t="s">
        <v>1504</v>
      </c>
      <c r="L47" s="48" t="s">
        <v>246</v>
      </c>
      <c r="M47" s="48" t="s">
        <v>413</v>
      </c>
      <c r="N47" s="48" t="s">
        <v>703</v>
      </c>
      <c r="O47" s="49">
        <v>0</v>
      </c>
      <c r="P47" s="49">
        <v>31448781678</v>
      </c>
      <c r="Q47" s="49">
        <v>460011994.7</v>
      </c>
      <c r="R47" s="49">
        <v>236833.37</v>
      </c>
      <c r="S47" s="50" t="s">
        <v>1695</v>
      </c>
      <c r="T47" s="49">
        <v>31908556839.33</v>
      </c>
      <c r="U47" s="48" t="s">
        <v>249</v>
      </c>
      <c r="V47" s="46" t="s">
        <v>1565</v>
      </c>
      <c r="W47" s="9">
        <f t="shared" si="0"/>
        <v>1586</v>
      </c>
    </row>
    <row r="48" spans="1:23" s="10" customFormat="1" ht="291" customHeight="1">
      <c r="A48" s="8">
        <v>6</v>
      </c>
      <c r="B48" s="51" t="s">
        <v>110</v>
      </c>
      <c r="C48" s="51" t="s">
        <v>108</v>
      </c>
      <c r="D48" s="51" t="s">
        <v>207</v>
      </c>
      <c r="E48" s="44">
        <v>1</v>
      </c>
      <c r="F48" s="45" t="s">
        <v>1412</v>
      </c>
      <c r="G48" s="46" t="s">
        <v>1413</v>
      </c>
      <c r="H48" s="46" t="s">
        <v>1413</v>
      </c>
      <c r="I48" s="47" t="s">
        <v>1414</v>
      </c>
      <c r="J48" s="48" t="s">
        <v>1415</v>
      </c>
      <c r="K48" s="48" t="s">
        <v>1416</v>
      </c>
      <c r="L48" s="48" t="s">
        <v>246</v>
      </c>
      <c r="M48" s="48" t="s">
        <v>698</v>
      </c>
      <c r="N48" s="48" t="s">
        <v>708</v>
      </c>
      <c r="O48" s="49">
        <v>489656804.49</v>
      </c>
      <c r="P48" s="49">
        <v>513865391.29</v>
      </c>
      <c r="Q48" s="49">
        <v>29897233.59</v>
      </c>
      <c r="R48" s="49">
        <v>48338338.97</v>
      </c>
      <c r="S48" s="50" t="s">
        <v>1696</v>
      </c>
      <c r="T48" s="49">
        <v>985081090.4</v>
      </c>
      <c r="U48" s="48" t="s">
        <v>249</v>
      </c>
      <c r="V48" s="46" t="s">
        <v>1697</v>
      </c>
      <c r="W48" s="9">
        <f t="shared" si="0"/>
        <v>1584</v>
      </c>
    </row>
    <row r="49" spans="1:23" s="10" customFormat="1" ht="242.25" customHeight="1">
      <c r="A49" s="8">
        <v>6</v>
      </c>
      <c r="B49" s="51" t="s">
        <v>110</v>
      </c>
      <c r="C49" s="51" t="s">
        <v>108</v>
      </c>
      <c r="D49" s="51" t="s">
        <v>207</v>
      </c>
      <c r="E49" s="44">
        <v>1</v>
      </c>
      <c r="F49" s="45" t="s">
        <v>450</v>
      </c>
      <c r="G49" s="46" t="s">
        <v>284</v>
      </c>
      <c r="H49" s="46" t="s">
        <v>552</v>
      </c>
      <c r="I49" s="47" t="s">
        <v>285</v>
      </c>
      <c r="J49" s="48" t="s">
        <v>271</v>
      </c>
      <c r="K49" s="48" t="s">
        <v>520</v>
      </c>
      <c r="L49" s="48" t="s">
        <v>246</v>
      </c>
      <c r="M49" s="48" t="s">
        <v>247</v>
      </c>
      <c r="N49" s="48" t="s">
        <v>835</v>
      </c>
      <c r="O49" s="49">
        <v>1203047804.88</v>
      </c>
      <c r="P49" s="49">
        <v>0</v>
      </c>
      <c r="Q49" s="49">
        <v>32701591.87</v>
      </c>
      <c r="R49" s="49">
        <v>52992710.35</v>
      </c>
      <c r="S49" s="50" t="s">
        <v>1698</v>
      </c>
      <c r="T49" s="49">
        <v>1182756686.4</v>
      </c>
      <c r="U49" s="48" t="s">
        <v>249</v>
      </c>
      <c r="V49" s="46" t="s">
        <v>1699</v>
      </c>
      <c r="W49" s="9">
        <f t="shared" si="0"/>
        <v>1315</v>
      </c>
    </row>
    <row r="50" spans="1:23" s="10" customFormat="1" ht="242.25" customHeight="1">
      <c r="A50" s="8">
        <v>6</v>
      </c>
      <c r="B50" s="51" t="s">
        <v>110</v>
      </c>
      <c r="C50" s="51" t="s">
        <v>108</v>
      </c>
      <c r="D50" s="51" t="s">
        <v>207</v>
      </c>
      <c r="E50" s="44">
        <v>1</v>
      </c>
      <c r="F50" s="45" t="s">
        <v>450</v>
      </c>
      <c r="G50" s="46" t="s">
        <v>284</v>
      </c>
      <c r="H50" s="46" t="s">
        <v>552</v>
      </c>
      <c r="I50" s="47" t="s">
        <v>286</v>
      </c>
      <c r="J50" s="48" t="s">
        <v>119</v>
      </c>
      <c r="K50" s="48" t="s">
        <v>603</v>
      </c>
      <c r="L50" s="48" t="s">
        <v>246</v>
      </c>
      <c r="M50" s="48" t="s">
        <v>247</v>
      </c>
      <c r="N50" s="48" t="s">
        <v>248</v>
      </c>
      <c r="O50" s="49">
        <v>40011072.62</v>
      </c>
      <c r="P50" s="49">
        <v>0</v>
      </c>
      <c r="Q50" s="49">
        <v>600490.99</v>
      </c>
      <c r="R50" s="49">
        <v>366652.8</v>
      </c>
      <c r="S50" s="50" t="s">
        <v>1700</v>
      </c>
      <c r="T50" s="49">
        <v>40244910.81</v>
      </c>
      <c r="U50" s="48" t="s">
        <v>249</v>
      </c>
      <c r="V50" s="46" t="s">
        <v>1701</v>
      </c>
      <c r="W50" s="9">
        <f t="shared" si="0"/>
        <v>1412</v>
      </c>
    </row>
    <row r="51" spans="1:23" s="10" customFormat="1" ht="242.25" customHeight="1">
      <c r="A51" s="8">
        <v>6</v>
      </c>
      <c r="B51" s="51" t="s">
        <v>110</v>
      </c>
      <c r="C51" s="51" t="s">
        <v>108</v>
      </c>
      <c r="D51" s="51" t="s">
        <v>207</v>
      </c>
      <c r="E51" s="44">
        <v>1</v>
      </c>
      <c r="F51" s="45" t="s">
        <v>450</v>
      </c>
      <c r="G51" s="46" t="s">
        <v>284</v>
      </c>
      <c r="H51" s="46" t="s">
        <v>552</v>
      </c>
      <c r="I51" s="47" t="s">
        <v>104</v>
      </c>
      <c r="J51" s="48" t="s">
        <v>103</v>
      </c>
      <c r="K51" s="48" t="s">
        <v>102</v>
      </c>
      <c r="L51" s="48" t="s">
        <v>246</v>
      </c>
      <c r="M51" s="48" t="s">
        <v>413</v>
      </c>
      <c r="N51" s="48" t="s">
        <v>835</v>
      </c>
      <c r="O51" s="49">
        <v>64519026.89</v>
      </c>
      <c r="P51" s="49">
        <v>0</v>
      </c>
      <c r="Q51" s="49">
        <v>2009580.15</v>
      </c>
      <c r="R51" s="49">
        <v>3853525.38</v>
      </c>
      <c r="S51" s="50" t="s">
        <v>1702</v>
      </c>
      <c r="T51" s="49">
        <v>62675081.66</v>
      </c>
      <c r="U51" s="48" t="s">
        <v>249</v>
      </c>
      <c r="V51" s="46" t="s">
        <v>1703</v>
      </c>
      <c r="W51" s="9">
        <f t="shared" si="0"/>
        <v>1456</v>
      </c>
    </row>
    <row r="52" spans="1:23" s="10" customFormat="1" ht="242.25" customHeight="1">
      <c r="A52" s="8">
        <v>6</v>
      </c>
      <c r="B52" s="51" t="s">
        <v>110</v>
      </c>
      <c r="C52" s="51" t="s">
        <v>108</v>
      </c>
      <c r="D52" s="51" t="s">
        <v>207</v>
      </c>
      <c r="E52" s="44">
        <v>1</v>
      </c>
      <c r="F52" s="45" t="s">
        <v>411</v>
      </c>
      <c r="G52" s="46" t="s">
        <v>36</v>
      </c>
      <c r="H52" s="46" t="s">
        <v>552</v>
      </c>
      <c r="I52" s="47" t="s">
        <v>35</v>
      </c>
      <c r="J52" s="48" t="s">
        <v>34</v>
      </c>
      <c r="K52" s="48" t="s">
        <v>503</v>
      </c>
      <c r="L52" s="48" t="s">
        <v>246</v>
      </c>
      <c r="M52" s="48" t="s">
        <v>698</v>
      </c>
      <c r="N52" s="48" t="s">
        <v>248</v>
      </c>
      <c r="O52" s="49">
        <v>20010000</v>
      </c>
      <c r="P52" s="49">
        <v>653.16</v>
      </c>
      <c r="Q52" s="49">
        <v>601935.62</v>
      </c>
      <c r="R52" s="49">
        <v>601935.62</v>
      </c>
      <c r="S52" s="50" t="s">
        <v>1133</v>
      </c>
      <c r="T52" s="49">
        <v>2010653.16</v>
      </c>
      <c r="U52" s="48" t="s">
        <v>716</v>
      </c>
      <c r="V52" s="46" t="s">
        <v>1069</v>
      </c>
      <c r="W52" s="9">
        <f t="shared" si="0"/>
        <v>1457</v>
      </c>
    </row>
    <row r="53" spans="1:23" s="10" customFormat="1" ht="242.25" customHeight="1">
      <c r="A53" s="8">
        <v>6</v>
      </c>
      <c r="B53" s="51" t="s">
        <v>110</v>
      </c>
      <c r="C53" s="51" t="s">
        <v>108</v>
      </c>
      <c r="D53" s="51" t="s">
        <v>207</v>
      </c>
      <c r="E53" s="44">
        <v>1</v>
      </c>
      <c r="F53" s="45" t="s">
        <v>604</v>
      </c>
      <c r="G53" s="46" t="s">
        <v>605</v>
      </c>
      <c r="H53" s="46" t="s">
        <v>552</v>
      </c>
      <c r="I53" s="47" t="s">
        <v>606</v>
      </c>
      <c r="J53" s="48" t="s">
        <v>952</v>
      </c>
      <c r="K53" s="48" t="s">
        <v>504</v>
      </c>
      <c r="L53" s="48" t="s">
        <v>246</v>
      </c>
      <c r="M53" s="48" t="s">
        <v>698</v>
      </c>
      <c r="N53" s="48" t="s">
        <v>248</v>
      </c>
      <c r="O53" s="49">
        <v>9274407.14</v>
      </c>
      <c r="P53" s="49">
        <v>0</v>
      </c>
      <c r="Q53" s="49">
        <v>240753.59</v>
      </c>
      <c r="R53" s="49">
        <v>923311.16</v>
      </c>
      <c r="S53" s="50" t="s">
        <v>1450</v>
      </c>
      <c r="T53" s="49">
        <v>8591849.57</v>
      </c>
      <c r="U53" s="48" t="s">
        <v>249</v>
      </c>
      <c r="V53" s="46" t="s">
        <v>1451</v>
      </c>
      <c r="W53" s="9">
        <f t="shared" si="0"/>
        <v>1385</v>
      </c>
    </row>
    <row r="54" spans="1:23" s="10" customFormat="1" ht="242.25" customHeight="1">
      <c r="A54" s="8">
        <v>6</v>
      </c>
      <c r="B54" s="51" t="s">
        <v>110</v>
      </c>
      <c r="C54" s="51" t="s">
        <v>108</v>
      </c>
      <c r="D54" s="51" t="s">
        <v>207</v>
      </c>
      <c r="E54" s="44">
        <v>1</v>
      </c>
      <c r="F54" s="45" t="s">
        <v>607</v>
      </c>
      <c r="G54" s="46" t="s">
        <v>608</v>
      </c>
      <c r="H54" s="46" t="s">
        <v>552</v>
      </c>
      <c r="I54" s="47">
        <v>20020671001239</v>
      </c>
      <c r="J54" s="48" t="s">
        <v>609</v>
      </c>
      <c r="K54" s="48" t="s">
        <v>610</v>
      </c>
      <c r="L54" s="48" t="s">
        <v>246</v>
      </c>
      <c r="M54" s="48" t="s">
        <v>247</v>
      </c>
      <c r="N54" s="48" t="s">
        <v>703</v>
      </c>
      <c r="O54" s="49">
        <v>1863294126.61</v>
      </c>
      <c r="P54" s="49">
        <v>1594578719.85</v>
      </c>
      <c r="Q54" s="49">
        <v>57674558.19</v>
      </c>
      <c r="R54" s="49">
        <v>1425425951.79</v>
      </c>
      <c r="S54" s="50" t="s">
        <v>1704</v>
      </c>
      <c r="T54" s="49">
        <v>2090121452.86</v>
      </c>
      <c r="U54" s="48" t="s">
        <v>249</v>
      </c>
      <c r="V54" s="46" t="s">
        <v>1505</v>
      </c>
      <c r="W54" s="9">
        <f t="shared" si="0"/>
        <v>1239</v>
      </c>
    </row>
    <row r="55" spans="1:23" s="10" customFormat="1" ht="280.5" customHeight="1">
      <c r="A55" s="8">
        <v>6</v>
      </c>
      <c r="B55" s="51" t="s">
        <v>110</v>
      </c>
      <c r="C55" s="51" t="s">
        <v>108</v>
      </c>
      <c r="D55" s="51" t="s">
        <v>207</v>
      </c>
      <c r="E55" s="44">
        <v>1</v>
      </c>
      <c r="F55" s="45" t="s">
        <v>607</v>
      </c>
      <c r="G55" s="46" t="s">
        <v>608</v>
      </c>
      <c r="H55" s="46" t="s">
        <v>552</v>
      </c>
      <c r="I55" s="47">
        <v>20040630001369</v>
      </c>
      <c r="J55" s="48" t="s">
        <v>548</v>
      </c>
      <c r="K55" s="48" t="s">
        <v>611</v>
      </c>
      <c r="L55" s="48" t="s">
        <v>246</v>
      </c>
      <c r="M55" s="48" t="s">
        <v>247</v>
      </c>
      <c r="N55" s="48" t="s">
        <v>703</v>
      </c>
      <c r="O55" s="49">
        <v>18617312603.73</v>
      </c>
      <c r="P55" s="49">
        <v>12314070899.03</v>
      </c>
      <c r="Q55" s="49">
        <v>609315118.38</v>
      </c>
      <c r="R55" s="49">
        <v>8950476239.06</v>
      </c>
      <c r="S55" s="50" t="s">
        <v>1705</v>
      </c>
      <c r="T55" s="49">
        <v>22590222382.08</v>
      </c>
      <c r="U55" s="48" t="s">
        <v>249</v>
      </c>
      <c r="V55" s="46" t="s">
        <v>1506</v>
      </c>
      <c r="W55" s="9">
        <f t="shared" si="0"/>
        <v>1369</v>
      </c>
    </row>
    <row r="56" spans="1:23" s="10" customFormat="1" ht="242.25" customHeight="1">
      <c r="A56" s="8">
        <v>6</v>
      </c>
      <c r="B56" s="51" t="s">
        <v>110</v>
      </c>
      <c r="C56" s="51" t="s">
        <v>108</v>
      </c>
      <c r="D56" s="51" t="s">
        <v>207</v>
      </c>
      <c r="E56" s="44">
        <v>1</v>
      </c>
      <c r="F56" s="45" t="s">
        <v>612</v>
      </c>
      <c r="G56" s="46" t="s">
        <v>613</v>
      </c>
      <c r="H56" s="46" t="s">
        <v>613</v>
      </c>
      <c r="I56" s="47" t="s">
        <v>614</v>
      </c>
      <c r="J56" s="48" t="s">
        <v>615</v>
      </c>
      <c r="K56" s="48" t="s">
        <v>616</v>
      </c>
      <c r="L56" s="48" t="s">
        <v>246</v>
      </c>
      <c r="M56" s="48" t="s">
        <v>617</v>
      </c>
      <c r="N56" s="48" t="s">
        <v>708</v>
      </c>
      <c r="O56" s="49">
        <v>44150009.26</v>
      </c>
      <c r="P56" s="49">
        <v>16243450.19</v>
      </c>
      <c r="Q56" s="49">
        <v>920521.06</v>
      </c>
      <c r="R56" s="49">
        <v>18863590.13</v>
      </c>
      <c r="S56" s="50" t="s">
        <v>1452</v>
      </c>
      <c r="T56" s="49">
        <v>41326181.76</v>
      </c>
      <c r="U56" s="48" t="s">
        <v>716</v>
      </c>
      <c r="V56" s="46" t="s">
        <v>1267</v>
      </c>
      <c r="W56" s="9">
        <f t="shared" si="0"/>
        <v>165</v>
      </c>
    </row>
    <row r="57" spans="1:23" s="10" customFormat="1" ht="242.25" customHeight="1">
      <c r="A57" s="8">
        <v>6</v>
      </c>
      <c r="B57" s="51" t="s">
        <v>110</v>
      </c>
      <c r="C57" s="51" t="s">
        <v>108</v>
      </c>
      <c r="D57" s="51" t="s">
        <v>207</v>
      </c>
      <c r="E57" s="44">
        <v>1</v>
      </c>
      <c r="F57" s="45" t="s">
        <v>612</v>
      </c>
      <c r="G57" s="46" t="s">
        <v>613</v>
      </c>
      <c r="H57" s="46" t="s">
        <v>613</v>
      </c>
      <c r="I57" s="47" t="s">
        <v>618</v>
      </c>
      <c r="J57" s="48" t="s">
        <v>619</v>
      </c>
      <c r="K57" s="48" t="s">
        <v>197</v>
      </c>
      <c r="L57" s="48" t="s">
        <v>246</v>
      </c>
      <c r="M57" s="48" t="s">
        <v>617</v>
      </c>
      <c r="N57" s="48" t="s">
        <v>708</v>
      </c>
      <c r="O57" s="49">
        <v>16867966.28</v>
      </c>
      <c r="P57" s="49">
        <v>215108.5</v>
      </c>
      <c r="Q57" s="49">
        <v>12.07</v>
      </c>
      <c r="R57" s="49">
        <v>670184.13</v>
      </c>
      <c r="S57" s="50" t="s">
        <v>1453</v>
      </c>
      <c r="T57" s="49">
        <v>16842567.86</v>
      </c>
      <c r="U57" s="48" t="s">
        <v>716</v>
      </c>
      <c r="V57" s="46" t="s">
        <v>1454</v>
      </c>
      <c r="W57" s="9">
        <f t="shared" si="0"/>
        <v>174</v>
      </c>
    </row>
    <row r="58" spans="1:23" s="10" customFormat="1" ht="242.25" customHeight="1">
      <c r="A58" s="8">
        <v>6</v>
      </c>
      <c r="B58" s="51" t="s">
        <v>110</v>
      </c>
      <c r="C58" s="51" t="s">
        <v>108</v>
      </c>
      <c r="D58" s="51" t="s">
        <v>207</v>
      </c>
      <c r="E58" s="44">
        <v>1</v>
      </c>
      <c r="F58" s="45" t="s">
        <v>612</v>
      </c>
      <c r="G58" s="46" t="s">
        <v>613</v>
      </c>
      <c r="H58" s="46" t="s">
        <v>613</v>
      </c>
      <c r="I58" s="47" t="s">
        <v>32</v>
      </c>
      <c r="J58" s="48" t="s">
        <v>369</v>
      </c>
      <c r="K58" s="48" t="s">
        <v>510</v>
      </c>
      <c r="L58" s="48" t="s">
        <v>246</v>
      </c>
      <c r="M58" s="48" t="s">
        <v>617</v>
      </c>
      <c r="N58" s="48" t="s">
        <v>370</v>
      </c>
      <c r="O58" s="49">
        <v>11102125612.45</v>
      </c>
      <c r="P58" s="49">
        <v>425805065.55</v>
      </c>
      <c r="Q58" s="49">
        <v>438878731.57</v>
      </c>
      <c r="R58" s="49">
        <v>1100477272.07</v>
      </c>
      <c r="S58" s="50" t="s">
        <v>1455</v>
      </c>
      <c r="T58" s="49">
        <v>10866332137.5</v>
      </c>
      <c r="U58" s="48" t="s">
        <v>716</v>
      </c>
      <c r="V58" s="46" t="s">
        <v>1268</v>
      </c>
      <c r="W58" s="9">
        <f t="shared" si="0"/>
        <v>907</v>
      </c>
    </row>
    <row r="59" spans="1:23" s="10" customFormat="1" ht="242.25" customHeight="1">
      <c r="A59" s="8">
        <v>6</v>
      </c>
      <c r="B59" s="51" t="s">
        <v>110</v>
      </c>
      <c r="C59" s="51" t="s">
        <v>108</v>
      </c>
      <c r="D59" s="51" t="s">
        <v>207</v>
      </c>
      <c r="E59" s="44">
        <v>1</v>
      </c>
      <c r="F59" s="45" t="s">
        <v>612</v>
      </c>
      <c r="G59" s="46" t="s">
        <v>613</v>
      </c>
      <c r="H59" s="46" t="s">
        <v>613</v>
      </c>
      <c r="I59" s="47" t="s">
        <v>51</v>
      </c>
      <c r="J59" s="48" t="s">
        <v>52</v>
      </c>
      <c r="K59" s="48" t="s">
        <v>193</v>
      </c>
      <c r="L59" s="48" t="s">
        <v>246</v>
      </c>
      <c r="M59" s="48" t="s">
        <v>617</v>
      </c>
      <c r="N59" s="48" t="s">
        <v>248</v>
      </c>
      <c r="O59" s="49">
        <v>102378319.84</v>
      </c>
      <c r="P59" s="49">
        <v>16167153.1</v>
      </c>
      <c r="Q59" s="49">
        <v>3155640.87</v>
      </c>
      <c r="R59" s="49">
        <v>1012325.29</v>
      </c>
      <c r="S59" s="50" t="s">
        <v>1391</v>
      </c>
      <c r="T59" s="49">
        <v>120688788.52</v>
      </c>
      <c r="U59" s="48" t="s">
        <v>716</v>
      </c>
      <c r="V59" s="46" t="s">
        <v>1706</v>
      </c>
      <c r="W59" s="9">
        <f t="shared" si="0"/>
        <v>1312</v>
      </c>
    </row>
    <row r="60" spans="1:23" s="10" customFormat="1" ht="242.25" customHeight="1">
      <c r="A60" s="8">
        <v>6</v>
      </c>
      <c r="B60" s="51" t="s">
        <v>110</v>
      </c>
      <c r="C60" s="51" t="s">
        <v>108</v>
      </c>
      <c r="D60" s="51" t="s">
        <v>207</v>
      </c>
      <c r="E60" s="44">
        <v>1</v>
      </c>
      <c r="F60" s="45" t="s">
        <v>612</v>
      </c>
      <c r="G60" s="46" t="s">
        <v>613</v>
      </c>
      <c r="H60" s="46" t="s">
        <v>613</v>
      </c>
      <c r="I60" s="47" t="s">
        <v>54</v>
      </c>
      <c r="J60" s="48" t="s">
        <v>55</v>
      </c>
      <c r="K60" s="48" t="s">
        <v>194</v>
      </c>
      <c r="L60" s="48" t="s">
        <v>246</v>
      </c>
      <c r="M60" s="48" t="s">
        <v>617</v>
      </c>
      <c r="N60" s="48" t="s">
        <v>248</v>
      </c>
      <c r="O60" s="49">
        <v>1654288369.12</v>
      </c>
      <c r="P60" s="49">
        <v>633998.51</v>
      </c>
      <c r="Q60" s="49">
        <v>2267095.37</v>
      </c>
      <c r="R60" s="49">
        <v>429461</v>
      </c>
      <c r="S60" s="50" t="s">
        <v>1707</v>
      </c>
      <c r="T60" s="49">
        <v>1937669766.61</v>
      </c>
      <c r="U60" s="48" t="s">
        <v>716</v>
      </c>
      <c r="V60" s="46" t="s">
        <v>1380</v>
      </c>
      <c r="W60" s="9">
        <f t="shared" si="0"/>
        <v>1410</v>
      </c>
    </row>
    <row r="61" spans="1:23" s="10" customFormat="1" ht="242.25" customHeight="1">
      <c r="A61" s="8">
        <v>6</v>
      </c>
      <c r="B61" s="51" t="s">
        <v>110</v>
      </c>
      <c r="C61" s="51" t="s">
        <v>108</v>
      </c>
      <c r="D61" s="51" t="s">
        <v>207</v>
      </c>
      <c r="E61" s="44">
        <v>1</v>
      </c>
      <c r="F61" s="45" t="s">
        <v>612</v>
      </c>
      <c r="G61" s="46" t="s">
        <v>613</v>
      </c>
      <c r="H61" s="46" t="s">
        <v>613</v>
      </c>
      <c r="I61" s="47" t="s">
        <v>210</v>
      </c>
      <c r="J61" s="48" t="s">
        <v>209</v>
      </c>
      <c r="K61" s="48" t="s">
        <v>195</v>
      </c>
      <c r="L61" s="48" t="s">
        <v>246</v>
      </c>
      <c r="M61" s="48" t="s">
        <v>617</v>
      </c>
      <c r="N61" s="48" t="s">
        <v>248</v>
      </c>
      <c r="O61" s="49">
        <v>10437956.2</v>
      </c>
      <c r="P61" s="49">
        <v>-4616477.08</v>
      </c>
      <c r="Q61" s="49">
        <v>113355.26</v>
      </c>
      <c r="R61" s="49">
        <v>220428.75</v>
      </c>
      <c r="S61" s="50" t="s">
        <v>1507</v>
      </c>
      <c r="T61" s="49">
        <v>5905053.9</v>
      </c>
      <c r="U61" s="48" t="s">
        <v>716</v>
      </c>
      <c r="V61" s="46" t="s">
        <v>1566</v>
      </c>
      <c r="W61" s="9">
        <f t="shared" si="0"/>
        <v>1461</v>
      </c>
    </row>
    <row r="62" spans="1:23" s="10" customFormat="1" ht="242.25" customHeight="1">
      <c r="A62" s="8">
        <v>6</v>
      </c>
      <c r="B62" s="51" t="s">
        <v>110</v>
      </c>
      <c r="C62" s="51" t="s">
        <v>108</v>
      </c>
      <c r="D62" s="51" t="s">
        <v>207</v>
      </c>
      <c r="E62" s="44">
        <v>1</v>
      </c>
      <c r="F62" s="45" t="s">
        <v>612</v>
      </c>
      <c r="G62" s="46" t="s">
        <v>613</v>
      </c>
      <c r="H62" s="46" t="s">
        <v>613</v>
      </c>
      <c r="I62" s="47" t="s">
        <v>208</v>
      </c>
      <c r="J62" s="48" t="s">
        <v>761</v>
      </c>
      <c r="K62" s="48" t="s">
        <v>196</v>
      </c>
      <c r="L62" s="48" t="s">
        <v>246</v>
      </c>
      <c r="M62" s="48" t="s">
        <v>617</v>
      </c>
      <c r="N62" s="48" t="s">
        <v>370</v>
      </c>
      <c r="O62" s="49">
        <v>213886497.66</v>
      </c>
      <c r="P62" s="49">
        <v>1477038.15</v>
      </c>
      <c r="Q62" s="49">
        <v>7967453.71</v>
      </c>
      <c r="R62" s="49">
        <v>0</v>
      </c>
      <c r="S62" s="50" t="s">
        <v>1708</v>
      </c>
      <c r="T62" s="49">
        <v>223330989.52</v>
      </c>
      <c r="U62" s="48" t="s">
        <v>716</v>
      </c>
      <c r="V62" s="46" t="s">
        <v>1508</v>
      </c>
      <c r="W62" s="9">
        <f t="shared" si="0"/>
        <v>1464</v>
      </c>
    </row>
    <row r="63" spans="1:23" s="10" customFormat="1" ht="242.25" customHeight="1">
      <c r="A63" s="8">
        <v>6</v>
      </c>
      <c r="B63" s="51" t="s">
        <v>110</v>
      </c>
      <c r="C63" s="51" t="s">
        <v>108</v>
      </c>
      <c r="D63" s="51" t="s">
        <v>207</v>
      </c>
      <c r="E63" s="44">
        <v>1</v>
      </c>
      <c r="F63" s="45" t="s">
        <v>612</v>
      </c>
      <c r="G63" s="46" t="s">
        <v>613</v>
      </c>
      <c r="H63" s="46" t="s">
        <v>613</v>
      </c>
      <c r="I63" s="47" t="s">
        <v>216</v>
      </c>
      <c r="J63" s="48" t="s">
        <v>217</v>
      </c>
      <c r="K63" s="48" t="s">
        <v>218</v>
      </c>
      <c r="L63" s="48" t="s">
        <v>246</v>
      </c>
      <c r="M63" s="48" t="s">
        <v>617</v>
      </c>
      <c r="N63" s="48" t="s">
        <v>835</v>
      </c>
      <c r="O63" s="49">
        <v>2728967857.47</v>
      </c>
      <c r="P63" s="49">
        <v>70796539</v>
      </c>
      <c r="Q63" s="49">
        <v>137572851.31</v>
      </c>
      <c r="R63" s="49">
        <v>226403004.17</v>
      </c>
      <c r="S63" s="50" t="s">
        <v>1709</v>
      </c>
      <c r="T63" s="49">
        <v>2710934243.61</v>
      </c>
      <c r="U63" s="48" t="s">
        <v>716</v>
      </c>
      <c r="V63" s="46" t="s">
        <v>1710</v>
      </c>
      <c r="W63" s="9">
        <f t="shared" si="0"/>
        <v>1511</v>
      </c>
    </row>
    <row r="64" spans="1:23" s="10" customFormat="1" ht="242.25" customHeight="1">
      <c r="A64" s="8">
        <v>6</v>
      </c>
      <c r="B64" s="51" t="s">
        <v>110</v>
      </c>
      <c r="C64" s="51" t="s">
        <v>108</v>
      </c>
      <c r="D64" s="51" t="s">
        <v>207</v>
      </c>
      <c r="E64" s="44">
        <v>1</v>
      </c>
      <c r="F64" s="45" t="s">
        <v>711</v>
      </c>
      <c r="G64" s="46" t="s">
        <v>56</v>
      </c>
      <c r="H64" s="46" t="s">
        <v>56</v>
      </c>
      <c r="I64" s="47" t="s">
        <v>539</v>
      </c>
      <c r="J64" s="48" t="s">
        <v>540</v>
      </c>
      <c r="K64" s="48" t="s">
        <v>935</v>
      </c>
      <c r="L64" s="48" t="s">
        <v>246</v>
      </c>
      <c r="M64" s="48" t="s">
        <v>715</v>
      </c>
      <c r="N64" s="48" t="s">
        <v>248</v>
      </c>
      <c r="O64" s="49">
        <v>24675.4</v>
      </c>
      <c r="P64" s="49">
        <v>0</v>
      </c>
      <c r="Q64" s="49">
        <v>463</v>
      </c>
      <c r="R64" s="49">
        <v>9786.94</v>
      </c>
      <c r="S64" s="50" t="s">
        <v>1711</v>
      </c>
      <c r="T64" s="49">
        <v>15351.46</v>
      </c>
      <c r="U64" s="48" t="s">
        <v>249</v>
      </c>
      <c r="V64" s="46" t="s">
        <v>1070</v>
      </c>
      <c r="W64" s="9">
        <f t="shared" si="0"/>
        <v>196</v>
      </c>
    </row>
    <row r="65" spans="1:23" s="10" customFormat="1" ht="242.25" customHeight="1">
      <c r="A65" s="8">
        <v>6</v>
      </c>
      <c r="B65" s="51" t="s">
        <v>110</v>
      </c>
      <c r="C65" s="51" t="s">
        <v>108</v>
      </c>
      <c r="D65" s="51" t="s">
        <v>207</v>
      </c>
      <c r="E65" s="44">
        <v>1</v>
      </c>
      <c r="F65" s="45" t="s">
        <v>711</v>
      </c>
      <c r="G65" s="46" t="s">
        <v>56</v>
      </c>
      <c r="H65" s="46" t="s">
        <v>56</v>
      </c>
      <c r="I65" s="47" t="s">
        <v>824</v>
      </c>
      <c r="J65" s="48" t="s">
        <v>279</v>
      </c>
      <c r="K65" s="48" t="s">
        <v>871</v>
      </c>
      <c r="L65" s="48" t="s">
        <v>246</v>
      </c>
      <c r="M65" s="48" t="s">
        <v>715</v>
      </c>
      <c r="N65" s="48" t="s">
        <v>703</v>
      </c>
      <c r="O65" s="49">
        <v>47944437766.22</v>
      </c>
      <c r="P65" s="49">
        <v>35594671819.5</v>
      </c>
      <c r="Q65" s="49">
        <v>2694467673.45</v>
      </c>
      <c r="R65" s="49">
        <v>37845695240.29</v>
      </c>
      <c r="S65" s="50" t="s">
        <v>1712</v>
      </c>
      <c r="T65" s="49">
        <v>48387882018.88</v>
      </c>
      <c r="U65" s="48" t="s">
        <v>249</v>
      </c>
      <c r="V65" s="46" t="s">
        <v>1981</v>
      </c>
      <c r="W65" s="9">
        <f t="shared" si="0"/>
        <v>362</v>
      </c>
    </row>
    <row r="66" spans="1:23" s="10" customFormat="1" ht="242.25" customHeight="1">
      <c r="A66" s="8">
        <v>6</v>
      </c>
      <c r="B66" s="51" t="s">
        <v>110</v>
      </c>
      <c r="C66" s="51" t="s">
        <v>108</v>
      </c>
      <c r="D66" s="51" t="s">
        <v>207</v>
      </c>
      <c r="E66" s="44">
        <v>1</v>
      </c>
      <c r="F66" s="45" t="s">
        <v>711</v>
      </c>
      <c r="G66" s="46" t="s">
        <v>56</v>
      </c>
      <c r="H66" s="46" t="s">
        <v>56</v>
      </c>
      <c r="I66" s="47" t="s">
        <v>936</v>
      </c>
      <c r="J66" s="48" t="s">
        <v>937</v>
      </c>
      <c r="K66" s="48" t="s">
        <v>401</v>
      </c>
      <c r="L66" s="48" t="s">
        <v>246</v>
      </c>
      <c r="M66" s="48" t="s">
        <v>715</v>
      </c>
      <c r="N66" s="48" t="s">
        <v>370</v>
      </c>
      <c r="O66" s="49">
        <v>15677418455.35</v>
      </c>
      <c r="P66" s="49">
        <v>3670842139.38</v>
      </c>
      <c r="Q66" s="49">
        <v>752869923.14</v>
      </c>
      <c r="R66" s="49">
        <v>947723214.67</v>
      </c>
      <c r="S66" s="50" t="s">
        <v>1348</v>
      </c>
      <c r="T66" s="49">
        <v>19153407303.2</v>
      </c>
      <c r="U66" s="48" t="s">
        <v>249</v>
      </c>
      <c r="V66" s="46" t="s">
        <v>1349</v>
      </c>
      <c r="W66" s="9">
        <f t="shared" si="0"/>
        <v>1356</v>
      </c>
    </row>
    <row r="67" spans="1:23" s="10" customFormat="1" ht="242.25" customHeight="1">
      <c r="A67" s="8">
        <v>6</v>
      </c>
      <c r="B67" s="51" t="s">
        <v>110</v>
      </c>
      <c r="C67" s="51" t="s">
        <v>108</v>
      </c>
      <c r="D67" s="51" t="s">
        <v>207</v>
      </c>
      <c r="E67" s="44">
        <v>1</v>
      </c>
      <c r="F67" s="45" t="s">
        <v>711</v>
      </c>
      <c r="G67" s="46" t="s">
        <v>56</v>
      </c>
      <c r="H67" s="46" t="s">
        <v>56</v>
      </c>
      <c r="I67" s="47" t="s">
        <v>1215</v>
      </c>
      <c r="J67" s="48" t="s">
        <v>1216</v>
      </c>
      <c r="K67" s="48" t="s">
        <v>1217</v>
      </c>
      <c r="L67" s="48" t="s">
        <v>246</v>
      </c>
      <c r="M67" s="48" t="s">
        <v>715</v>
      </c>
      <c r="N67" s="48" t="s">
        <v>370</v>
      </c>
      <c r="O67" s="49">
        <v>225716901.46</v>
      </c>
      <c r="P67" s="49">
        <v>64946676.28</v>
      </c>
      <c r="Q67" s="49">
        <v>11560863.26</v>
      </c>
      <c r="R67" s="49">
        <v>31839404.48</v>
      </c>
      <c r="S67" s="50" t="s">
        <v>1713</v>
      </c>
      <c r="T67" s="49">
        <v>270385036.52</v>
      </c>
      <c r="U67" s="48" t="s">
        <v>249</v>
      </c>
      <c r="V67" s="46" t="s">
        <v>1567</v>
      </c>
      <c r="W67" s="9">
        <f t="shared" si="0"/>
        <v>1556</v>
      </c>
    </row>
    <row r="68" spans="1:23" s="10" customFormat="1" ht="242.25" customHeight="1">
      <c r="A68" s="8">
        <v>6</v>
      </c>
      <c r="B68" s="51" t="s">
        <v>110</v>
      </c>
      <c r="C68" s="51" t="s">
        <v>108</v>
      </c>
      <c r="D68" s="51" t="s">
        <v>207</v>
      </c>
      <c r="E68" s="44">
        <v>1</v>
      </c>
      <c r="F68" s="45" t="s">
        <v>711</v>
      </c>
      <c r="G68" s="46" t="s">
        <v>56</v>
      </c>
      <c r="H68" s="46" t="s">
        <v>56</v>
      </c>
      <c r="I68" s="47" t="s">
        <v>1327</v>
      </c>
      <c r="J68" s="48" t="s">
        <v>1328</v>
      </c>
      <c r="K68" s="48" t="s">
        <v>1329</v>
      </c>
      <c r="L68" s="48" t="s">
        <v>246</v>
      </c>
      <c r="M68" s="48" t="s">
        <v>715</v>
      </c>
      <c r="N68" s="48" t="s">
        <v>248</v>
      </c>
      <c r="O68" s="49">
        <v>299848653.65</v>
      </c>
      <c r="P68" s="49">
        <v>0</v>
      </c>
      <c r="Q68" s="49">
        <v>7875813.66</v>
      </c>
      <c r="R68" s="49">
        <v>94186440.48</v>
      </c>
      <c r="S68" s="50" t="s">
        <v>1392</v>
      </c>
      <c r="T68" s="49">
        <v>213538026.83</v>
      </c>
      <c r="U68" s="48" t="s">
        <v>249</v>
      </c>
      <c r="V68" s="46" t="s">
        <v>1456</v>
      </c>
      <c r="W68" s="9">
        <f t="shared" si="0"/>
        <v>1571</v>
      </c>
    </row>
    <row r="69" spans="1:23" s="10" customFormat="1" ht="242.25" customHeight="1">
      <c r="A69" s="8">
        <v>6</v>
      </c>
      <c r="B69" s="51" t="s">
        <v>110</v>
      </c>
      <c r="C69" s="51" t="s">
        <v>108</v>
      </c>
      <c r="D69" s="51" t="s">
        <v>207</v>
      </c>
      <c r="E69" s="44">
        <v>1</v>
      </c>
      <c r="F69" s="45" t="s">
        <v>892</v>
      </c>
      <c r="G69" s="46" t="s">
        <v>893</v>
      </c>
      <c r="H69" s="46" t="s">
        <v>893</v>
      </c>
      <c r="I69" s="47" t="s">
        <v>414</v>
      </c>
      <c r="J69" s="48" t="s">
        <v>415</v>
      </c>
      <c r="K69" s="48" t="s">
        <v>416</v>
      </c>
      <c r="L69" s="48" t="s">
        <v>246</v>
      </c>
      <c r="M69" s="48" t="s">
        <v>413</v>
      </c>
      <c r="N69" s="48" t="s">
        <v>370</v>
      </c>
      <c r="O69" s="49">
        <v>733337786.03</v>
      </c>
      <c r="P69" s="49">
        <v>161957246.04</v>
      </c>
      <c r="Q69" s="49">
        <v>28837279.97</v>
      </c>
      <c r="R69" s="49">
        <v>25529548.24</v>
      </c>
      <c r="S69" s="50" t="s">
        <v>1134</v>
      </c>
      <c r="T69" s="49">
        <v>898602763.8</v>
      </c>
      <c r="U69" s="48" t="s">
        <v>249</v>
      </c>
      <c r="V69" s="46" t="s">
        <v>1071</v>
      </c>
      <c r="W69" s="9">
        <f t="shared" si="0"/>
        <v>1398</v>
      </c>
    </row>
    <row r="70" spans="1:23" s="10" customFormat="1" ht="242.25" customHeight="1">
      <c r="A70" s="8">
        <v>6</v>
      </c>
      <c r="B70" s="51" t="s">
        <v>110</v>
      </c>
      <c r="C70" s="51" t="s">
        <v>108</v>
      </c>
      <c r="D70" s="51" t="s">
        <v>207</v>
      </c>
      <c r="E70" s="44">
        <v>1</v>
      </c>
      <c r="F70" s="45" t="s">
        <v>1245</v>
      </c>
      <c r="G70" s="46" t="s">
        <v>1246</v>
      </c>
      <c r="H70" s="46" t="s">
        <v>1246</v>
      </c>
      <c r="I70" s="47" t="s">
        <v>1247</v>
      </c>
      <c r="J70" s="48" t="s">
        <v>1248</v>
      </c>
      <c r="K70" s="48" t="s">
        <v>1249</v>
      </c>
      <c r="L70" s="48" t="s">
        <v>743</v>
      </c>
      <c r="M70" s="48" t="s">
        <v>848</v>
      </c>
      <c r="N70" s="48" t="s">
        <v>370</v>
      </c>
      <c r="O70" s="49">
        <v>16030871951</v>
      </c>
      <c r="P70" s="49">
        <v>0</v>
      </c>
      <c r="Q70" s="49">
        <v>606896873.27</v>
      </c>
      <c r="R70" s="49">
        <v>659925197.1</v>
      </c>
      <c r="S70" s="50" t="s">
        <v>1250</v>
      </c>
      <c r="T70" s="49">
        <v>15977843627.17</v>
      </c>
      <c r="U70" s="48" t="s">
        <v>716</v>
      </c>
      <c r="V70" s="46" t="s">
        <v>1457</v>
      </c>
      <c r="W70" s="9">
        <f t="shared" si="0"/>
        <v>1559</v>
      </c>
    </row>
    <row r="71" spans="1:23" s="10" customFormat="1" ht="127.5" customHeight="1">
      <c r="A71" s="8">
        <v>6</v>
      </c>
      <c r="B71" s="51" t="s">
        <v>110</v>
      </c>
      <c r="C71" s="51" t="s">
        <v>108</v>
      </c>
      <c r="D71" s="51" t="s">
        <v>207</v>
      </c>
      <c r="E71" s="44">
        <v>1</v>
      </c>
      <c r="F71" s="45" t="s">
        <v>423</v>
      </c>
      <c r="G71" s="46" t="s">
        <v>424</v>
      </c>
      <c r="H71" s="46" t="s">
        <v>424</v>
      </c>
      <c r="I71" s="47" t="s">
        <v>425</v>
      </c>
      <c r="J71" s="48" t="s">
        <v>549</v>
      </c>
      <c r="K71" s="48" t="s">
        <v>1381</v>
      </c>
      <c r="L71" s="48" t="s">
        <v>246</v>
      </c>
      <c r="M71" s="48" t="s">
        <v>247</v>
      </c>
      <c r="N71" s="48" t="s">
        <v>248</v>
      </c>
      <c r="O71" s="49">
        <v>1854087.39</v>
      </c>
      <c r="P71" s="49">
        <v>0</v>
      </c>
      <c r="Q71" s="49">
        <v>14017.12</v>
      </c>
      <c r="R71" s="49">
        <v>0</v>
      </c>
      <c r="S71" s="50" t="s">
        <v>1269</v>
      </c>
      <c r="T71" s="49">
        <v>1868104.51</v>
      </c>
      <c r="U71" s="48" t="s">
        <v>249</v>
      </c>
      <c r="V71" s="46" t="s">
        <v>1714</v>
      </c>
      <c r="W71" s="9">
        <f t="shared" si="0"/>
        <v>1225</v>
      </c>
    </row>
    <row r="72" spans="1:23" s="10" customFormat="1" ht="127.5" customHeight="1">
      <c r="A72" s="8">
        <v>6</v>
      </c>
      <c r="B72" s="51" t="s">
        <v>110</v>
      </c>
      <c r="C72" s="51" t="s">
        <v>108</v>
      </c>
      <c r="D72" s="51" t="s">
        <v>207</v>
      </c>
      <c r="E72" s="44">
        <v>1</v>
      </c>
      <c r="F72" s="45" t="s">
        <v>235</v>
      </c>
      <c r="G72" s="46" t="s">
        <v>729</v>
      </c>
      <c r="H72" s="46" t="s">
        <v>729</v>
      </c>
      <c r="I72" s="47" t="s">
        <v>915</v>
      </c>
      <c r="J72" s="48" t="s">
        <v>1055</v>
      </c>
      <c r="K72" s="48" t="s">
        <v>1056</v>
      </c>
      <c r="L72" s="48" t="s">
        <v>246</v>
      </c>
      <c r="M72" s="48" t="s">
        <v>247</v>
      </c>
      <c r="N72" s="48" t="s">
        <v>248</v>
      </c>
      <c r="O72" s="49">
        <v>2231867752.72</v>
      </c>
      <c r="P72" s="49">
        <v>558750407.88</v>
      </c>
      <c r="Q72" s="49">
        <v>70222016.5</v>
      </c>
      <c r="R72" s="49">
        <v>55620982.1</v>
      </c>
      <c r="S72" s="50" t="s">
        <v>1569</v>
      </c>
      <c r="T72" s="49">
        <v>2805219195</v>
      </c>
      <c r="U72" s="48" t="s">
        <v>249</v>
      </c>
      <c r="V72" s="46" t="s">
        <v>1075</v>
      </c>
      <c r="W72" s="9">
        <f t="shared" si="0"/>
        <v>1346</v>
      </c>
    </row>
    <row r="73" spans="1:23" s="10" customFormat="1" ht="127.5" customHeight="1">
      <c r="A73" s="8">
        <v>6</v>
      </c>
      <c r="B73" s="51" t="s">
        <v>110</v>
      </c>
      <c r="C73" s="51" t="s">
        <v>108</v>
      </c>
      <c r="D73" s="51" t="s">
        <v>207</v>
      </c>
      <c r="E73" s="44">
        <v>1</v>
      </c>
      <c r="F73" s="45" t="s">
        <v>235</v>
      </c>
      <c r="G73" s="46" t="s">
        <v>729</v>
      </c>
      <c r="H73" s="46" t="s">
        <v>729</v>
      </c>
      <c r="I73" s="47" t="s">
        <v>730</v>
      </c>
      <c r="J73" s="48" t="s">
        <v>731</v>
      </c>
      <c r="K73" s="48" t="s">
        <v>1393</v>
      </c>
      <c r="L73" s="48" t="s">
        <v>246</v>
      </c>
      <c r="M73" s="48" t="s">
        <v>247</v>
      </c>
      <c r="N73" s="48" t="s">
        <v>248</v>
      </c>
      <c r="O73" s="49">
        <v>4991808</v>
      </c>
      <c r="P73" s="49">
        <v>0</v>
      </c>
      <c r="Q73" s="49">
        <v>26606.65</v>
      </c>
      <c r="R73" s="49">
        <v>4271765.84</v>
      </c>
      <c r="S73" s="50" t="s">
        <v>1715</v>
      </c>
      <c r="T73" s="49">
        <v>746648.81</v>
      </c>
      <c r="U73" s="48" t="s">
        <v>716</v>
      </c>
      <c r="V73" s="46" t="s">
        <v>1458</v>
      </c>
      <c r="W73" s="9">
        <f t="shared" si="0"/>
        <v>145</v>
      </c>
    </row>
    <row r="74" spans="1:23" s="10" customFormat="1" ht="127.5" customHeight="1">
      <c r="A74" s="8">
        <v>6</v>
      </c>
      <c r="B74" s="51" t="s">
        <v>110</v>
      </c>
      <c r="C74" s="51" t="s">
        <v>108</v>
      </c>
      <c r="D74" s="51" t="s">
        <v>207</v>
      </c>
      <c r="E74" s="44">
        <v>1</v>
      </c>
      <c r="F74" s="45" t="s">
        <v>235</v>
      </c>
      <c r="G74" s="46" t="s">
        <v>729</v>
      </c>
      <c r="H74" s="46" t="s">
        <v>729</v>
      </c>
      <c r="I74" s="47" t="s">
        <v>898</v>
      </c>
      <c r="J74" s="48" t="s">
        <v>899</v>
      </c>
      <c r="K74" s="48" t="s">
        <v>853</v>
      </c>
      <c r="L74" s="48" t="s">
        <v>246</v>
      </c>
      <c r="M74" s="48" t="s">
        <v>247</v>
      </c>
      <c r="N74" s="48" t="s">
        <v>708</v>
      </c>
      <c r="O74" s="49">
        <v>10062221478.19</v>
      </c>
      <c r="P74" s="49">
        <v>1921907608.73</v>
      </c>
      <c r="Q74" s="49">
        <v>286294313.69</v>
      </c>
      <c r="R74" s="49">
        <v>1092920368.88</v>
      </c>
      <c r="S74" s="50" t="s">
        <v>1135</v>
      </c>
      <c r="T74" s="49">
        <v>11393939062.41</v>
      </c>
      <c r="U74" s="48" t="s">
        <v>716</v>
      </c>
      <c r="V74" s="46" t="s">
        <v>1072</v>
      </c>
      <c r="W74" s="9">
        <f t="shared" si="0"/>
        <v>582</v>
      </c>
    </row>
    <row r="75" spans="1:23" s="10" customFormat="1" ht="127.5" customHeight="1">
      <c r="A75" s="8">
        <v>6</v>
      </c>
      <c r="B75" s="51" t="s">
        <v>110</v>
      </c>
      <c r="C75" s="51" t="s">
        <v>108</v>
      </c>
      <c r="D75" s="51" t="s">
        <v>207</v>
      </c>
      <c r="E75" s="44">
        <v>1</v>
      </c>
      <c r="F75" s="45" t="s">
        <v>235</v>
      </c>
      <c r="G75" s="46" t="s">
        <v>729</v>
      </c>
      <c r="H75" s="46" t="s">
        <v>729</v>
      </c>
      <c r="I75" s="47" t="s">
        <v>900</v>
      </c>
      <c r="J75" s="48" t="s">
        <v>901</v>
      </c>
      <c r="K75" s="48" t="s">
        <v>854</v>
      </c>
      <c r="L75" s="48" t="s">
        <v>246</v>
      </c>
      <c r="M75" s="48" t="s">
        <v>247</v>
      </c>
      <c r="N75" s="48" t="s">
        <v>248</v>
      </c>
      <c r="O75" s="49">
        <v>7741203.2</v>
      </c>
      <c r="P75" s="49">
        <v>0</v>
      </c>
      <c r="Q75" s="49">
        <v>0</v>
      </c>
      <c r="R75" s="49">
        <v>0</v>
      </c>
      <c r="S75" s="50" t="s">
        <v>1350</v>
      </c>
      <c r="T75" s="49">
        <v>7741203.2</v>
      </c>
      <c r="U75" s="48" t="s">
        <v>716</v>
      </c>
      <c r="V75" s="46" t="s">
        <v>1716</v>
      </c>
      <c r="W75" s="9">
        <f t="shared" si="0"/>
        <v>721</v>
      </c>
    </row>
    <row r="76" spans="1:23" s="10" customFormat="1" ht="127.5" customHeight="1">
      <c r="A76" s="8">
        <v>6</v>
      </c>
      <c r="B76" s="51" t="s">
        <v>110</v>
      </c>
      <c r="C76" s="51" t="s">
        <v>108</v>
      </c>
      <c r="D76" s="51" t="s">
        <v>207</v>
      </c>
      <c r="E76" s="44">
        <v>1</v>
      </c>
      <c r="F76" s="45" t="s">
        <v>235</v>
      </c>
      <c r="G76" s="46" t="s">
        <v>729</v>
      </c>
      <c r="H76" s="46" t="s">
        <v>729</v>
      </c>
      <c r="I76" s="47" t="s">
        <v>902</v>
      </c>
      <c r="J76" s="48" t="s">
        <v>903</v>
      </c>
      <c r="K76" s="48" t="s">
        <v>904</v>
      </c>
      <c r="L76" s="48" t="s">
        <v>246</v>
      </c>
      <c r="M76" s="48" t="s">
        <v>247</v>
      </c>
      <c r="N76" s="48" t="s">
        <v>248</v>
      </c>
      <c r="O76" s="49">
        <v>5695503.94</v>
      </c>
      <c r="P76" s="49">
        <v>431.26</v>
      </c>
      <c r="Q76" s="49">
        <v>172993.98</v>
      </c>
      <c r="R76" s="49">
        <v>0</v>
      </c>
      <c r="S76" s="50" t="s">
        <v>1317</v>
      </c>
      <c r="T76" s="49">
        <v>5824345.14</v>
      </c>
      <c r="U76" s="48" t="s">
        <v>716</v>
      </c>
      <c r="V76" s="46" t="s">
        <v>1073</v>
      </c>
      <c r="W76" s="9">
        <f t="shared" si="0"/>
        <v>726</v>
      </c>
    </row>
    <row r="77" spans="1:23" s="10" customFormat="1" ht="127.5" customHeight="1">
      <c r="A77" s="8">
        <v>6</v>
      </c>
      <c r="B77" s="51" t="s">
        <v>110</v>
      </c>
      <c r="C77" s="51" t="s">
        <v>108</v>
      </c>
      <c r="D77" s="51" t="s">
        <v>207</v>
      </c>
      <c r="E77" s="44">
        <v>1</v>
      </c>
      <c r="F77" s="45" t="s">
        <v>235</v>
      </c>
      <c r="G77" s="46" t="s">
        <v>729</v>
      </c>
      <c r="H77" s="46" t="s">
        <v>729</v>
      </c>
      <c r="I77" s="47" t="s">
        <v>170</v>
      </c>
      <c r="J77" s="48" t="s">
        <v>25</v>
      </c>
      <c r="K77" s="48" t="s">
        <v>171</v>
      </c>
      <c r="L77" s="48" t="s">
        <v>246</v>
      </c>
      <c r="M77" s="48" t="s">
        <v>247</v>
      </c>
      <c r="N77" s="48" t="s">
        <v>370</v>
      </c>
      <c r="O77" s="49">
        <v>12422602596.35</v>
      </c>
      <c r="P77" s="49">
        <v>957548715</v>
      </c>
      <c r="Q77" s="49">
        <v>1383662793.45</v>
      </c>
      <c r="R77" s="49">
        <v>1784781367.51</v>
      </c>
      <c r="S77" s="50" t="s">
        <v>1717</v>
      </c>
      <c r="T77" s="49">
        <v>12979032737.29</v>
      </c>
      <c r="U77" s="48" t="s">
        <v>716</v>
      </c>
      <c r="V77" s="46" t="s">
        <v>1718</v>
      </c>
      <c r="W77" s="9">
        <f t="shared" si="0"/>
        <v>742</v>
      </c>
    </row>
    <row r="78" spans="1:23" s="10" customFormat="1" ht="127.5" customHeight="1">
      <c r="A78" s="8">
        <v>6</v>
      </c>
      <c r="B78" s="51" t="s">
        <v>110</v>
      </c>
      <c r="C78" s="51" t="s">
        <v>108</v>
      </c>
      <c r="D78" s="51" t="s">
        <v>207</v>
      </c>
      <c r="E78" s="44">
        <v>1</v>
      </c>
      <c r="F78" s="45" t="s">
        <v>235</v>
      </c>
      <c r="G78" s="46" t="s">
        <v>729</v>
      </c>
      <c r="H78" s="46" t="s">
        <v>729</v>
      </c>
      <c r="I78" s="47" t="s">
        <v>914</v>
      </c>
      <c r="J78" s="48" t="s">
        <v>1218</v>
      </c>
      <c r="K78" s="48" t="s">
        <v>1219</v>
      </c>
      <c r="L78" s="48" t="s">
        <v>246</v>
      </c>
      <c r="M78" s="48" t="s">
        <v>247</v>
      </c>
      <c r="N78" s="48" t="s">
        <v>708</v>
      </c>
      <c r="O78" s="49">
        <v>17640651849.84</v>
      </c>
      <c r="P78" s="49">
        <v>3615287562.36</v>
      </c>
      <c r="Q78" s="49">
        <v>383383605.8</v>
      </c>
      <c r="R78" s="49">
        <v>2919660772.6</v>
      </c>
      <c r="S78" s="50" t="s">
        <v>1568</v>
      </c>
      <c r="T78" s="49">
        <v>18719662245.69</v>
      </c>
      <c r="U78" s="48" t="s">
        <v>716</v>
      </c>
      <c r="V78" s="46" t="s">
        <v>1074</v>
      </c>
      <c r="W78" s="9">
        <f t="shared" si="0"/>
        <v>1336</v>
      </c>
    </row>
    <row r="79" spans="1:23" s="10" customFormat="1" ht="127.5" customHeight="1">
      <c r="A79" s="8">
        <v>6</v>
      </c>
      <c r="B79" s="51" t="s">
        <v>110</v>
      </c>
      <c r="C79" s="51" t="s">
        <v>108</v>
      </c>
      <c r="D79" s="51" t="s">
        <v>207</v>
      </c>
      <c r="E79" s="44">
        <v>1</v>
      </c>
      <c r="F79" s="45" t="s">
        <v>235</v>
      </c>
      <c r="G79" s="46" t="s">
        <v>729</v>
      </c>
      <c r="H79" s="46" t="s">
        <v>729</v>
      </c>
      <c r="I79" s="47" t="s">
        <v>916</v>
      </c>
      <c r="J79" s="48" t="s">
        <v>1459</v>
      </c>
      <c r="K79" s="48" t="s">
        <v>120</v>
      </c>
      <c r="L79" s="48" t="s">
        <v>246</v>
      </c>
      <c r="M79" s="48" t="s">
        <v>247</v>
      </c>
      <c r="N79" s="48" t="s">
        <v>248</v>
      </c>
      <c r="O79" s="49">
        <v>14460839.94</v>
      </c>
      <c r="P79" s="49">
        <v>20021495.96</v>
      </c>
      <c r="Q79" s="49">
        <v>765369.02</v>
      </c>
      <c r="R79" s="49">
        <v>17543231.72</v>
      </c>
      <c r="S79" s="50" t="s">
        <v>1719</v>
      </c>
      <c r="T79" s="49">
        <v>17704473.2</v>
      </c>
      <c r="U79" s="48" t="s">
        <v>716</v>
      </c>
      <c r="V79" s="46" t="s">
        <v>1076</v>
      </c>
      <c r="W79" s="9">
        <f t="shared" si="0"/>
        <v>1397</v>
      </c>
    </row>
    <row r="80" spans="1:23" s="10" customFormat="1" ht="172.5" customHeight="1">
      <c r="A80" s="8">
        <v>6</v>
      </c>
      <c r="B80" s="51" t="s">
        <v>110</v>
      </c>
      <c r="C80" s="51" t="s">
        <v>108</v>
      </c>
      <c r="D80" s="51" t="s">
        <v>207</v>
      </c>
      <c r="E80" s="44">
        <v>1</v>
      </c>
      <c r="F80" s="45" t="s">
        <v>235</v>
      </c>
      <c r="G80" s="46" t="s">
        <v>729</v>
      </c>
      <c r="H80" s="46" t="s">
        <v>729</v>
      </c>
      <c r="I80" s="47" t="s">
        <v>515</v>
      </c>
      <c r="J80" s="48" t="s">
        <v>202</v>
      </c>
      <c r="K80" s="48" t="s">
        <v>121</v>
      </c>
      <c r="L80" s="48" t="s">
        <v>246</v>
      </c>
      <c r="M80" s="48" t="s">
        <v>247</v>
      </c>
      <c r="N80" s="48" t="s">
        <v>370</v>
      </c>
      <c r="O80" s="49">
        <v>236451701.59</v>
      </c>
      <c r="P80" s="49">
        <v>37811312.04</v>
      </c>
      <c r="Q80" s="49">
        <v>23053025.52</v>
      </c>
      <c r="R80" s="49">
        <v>25721098.7</v>
      </c>
      <c r="S80" s="50" t="s">
        <v>1720</v>
      </c>
      <c r="T80" s="49">
        <v>271594940.45</v>
      </c>
      <c r="U80" s="48" t="s">
        <v>716</v>
      </c>
      <c r="V80" s="46" t="s">
        <v>1721</v>
      </c>
      <c r="W80" s="9">
        <f t="shared" si="0"/>
        <v>1462</v>
      </c>
    </row>
    <row r="81" spans="1:23" s="10" customFormat="1" ht="172.5" customHeight="1">
      <c r="A81" s="8">
        <v>6</v>
      </c>
      <c r="B81" s="51" t="s">
        <v>110</v>
      </c>
      <c r="C81" s="51" t="s">
        <v>108</v>
      </c>
      <c r="D81" s="51" t="s">
        <v>207</v>
      </c>
      <c r="E81" s="44">
        <v>1</v>
      </c>
      <c r="F81" s="45" t="s">
        <v>235</v>
      </c>
      <c r="G81" s="46" t="s">
        <v>729</v>
      </c>
      <c r="H81" s="46" t="s">
        <v>729</v>
      </c>
      <c r="I81" s="47" t="s">
        <v>219</v>
      </c>
      <c r="J81" s="48" t="s">
        <v>220</v>
      </c>
      <c r="K81" s="48" t="s">
        <v>221</v>
      </c>
      <c r="L81" s="48" t="s">
        <v>246</v>
      </c>
      <c r="M81" s="48" t="s">
        <v>247</v>
      </c>
      <c r="N81" s="48" t="s">
        <v>835</v>
      </c>
      <c r="O81" s="49">
        <v>2926428911.29</v>
      </c>
      <c r="P81" s="49">
        <v>83680872</v>
      </c>
      <c r="Q81" s="49">
        <v>197728407.05</v>
      </c>
      <c r="R81" s="49">
        <v>266620839.34</v>
      </c>
      <c r="S81" s="50" t="s">
        <v>1722</v>
      </c>
      <c r="T81" s="49">
        <v>2941217351</v>
      </c>
      <c r="U81" s="48" t="s">
        <v>716</v>
      </c>
      <c r="V81" s="46" t="s">
        <v>1723</v>
      </c>
      <c r="W81" s="9">
        <f t="shared" si="0"/>
        <v>1508</v>
      </c>
    </row>
    <row r="82" spans="1:23" s="10" customFormat="1" ht="172.5" customHeight="1">
      <c r="A82" s="8">
        <v>6</v>
      </c>
      <c r="B82" s="51" t="s">
        <v>110</v>
      </c>
      <c r="C82" s="51" t="s">
        <v>108</v>
      </c>
      <c r="D82" s="51" t="s">
        <v>207</v>
      </c>
      <c r="E82" s="44">
        <v>1</v>
      </c>
      <c r="F82" s="45" t="s">
        <v>235</v>
      </c>
      <c r="G82" s="46" t="s">
        <v>729</v>
      </c>
      <c r="H82" s="46" t="s">
        <v>729</v>
      </c>
      <c r="I82" s="47" t="s">
        <v>857</v>
      </c>
      <c r="J82" s="48" t="s">
        <v>858</v>
      </c>
      <c r="K82" s="48" t="s">
        <v>859</v>
      </c>
      <c r="L82" s="48" t="s">
        <v>246</v>
      </c>
      <c r="M82" s="48" t="s">
        <v>247</v>
      </c>
      <c r="N82" s="48" t="s">
        <v>248</v>
      </c>
      <c r="O82" s="49">
        <v>228550319.44</v>
      </c>
      <c r="P82" s="49">
        <v>41102.39</v>
      </c>
      <c r="Q82" s="49">
        <v>5945668.7</v>
      </c>
      <c r="R82" s="49">
        <v>100266472.2</v>
      </c>
      <c r="S82" s="50" t="s">
        <v>1570</v>
      </c>
      <c r="T82" s="49">
        <v>134270618.33</v>
      </c>
      <c r="U82" s="48" t="s">
        <v>716</v>
      </c>
      <c r="V82" s="46" t="s">
        <v>1394</v>
      </c>
      <c r="W82" s="9">
        <f t="shared" si="0"/>
        <v>1516</v>
      </c>
    </row>
    <row r="83" spans="1:23" s="10" customFormat="1" ht="172.5" customHeight="1">
      <c r="A83" s="8">
        <v>6</v>
      </c>
      <c r="B83" s="51" t="s">
        <v>110</v>
      </c>
      <c r="C83" s="51" t="s">
        <v>108</v>
      </c>
      <c r="D83" s="51" t="s">
        <v>207</v>
      </c>
      <c r="E83" s="44">
        <v>1</v>
      </c>
      <c r="F83" s="45" t="s">
        <v>235</v>
      </c>
      <c r="G83" s="46" t="s">
        <v>729</v>
      </c>
      <c r="H83" s="46" t="s">
        <v>729</v>
      </c>
      <c r="I83" s="47" t="s">
        <v>1351</v>
      </c>
      <c r="J83" s="48" t="s">
        <v>1352</v>
      </c>
      <c r="K83" s="48" t="s">
        <v>1353</v>
      </c>
      <c r="L83" s="48" t="s">
        <v>246</v>
      </c>
      <c r="M83" s="48" t="s">
        <v>247</v>
      </c>
      <c r="N83" s="48" t="s">
        <v>248</v>
      </c>
      <c r="O83" s="49">
        <v>4820484.39</v>
      </c>
      <c r="P83" s="49">
        <v>1279264.46</v>
      </c>
      <c r="Q83" s="49">
        <v>70978.8</v>
      </c>
      <c r="R83" s="49">
        <v>568728.04</v>
      </c>
      <c r="S83" s="50" t="s">
        <v>1382</v>
      </c>
      <c r="T83" s="49">
        <v>5601999.61</v>
      </c>
      <c r="U83" s="48" t="s">
        <v>716</v>
      </c>
      <c r="V83" s="46" t="s">
        <v>1724</v>
      </c>
      <c r="W83" s="9">
        <f t="shared" si="0"/>
        <v>1572</v>
      </c>
    </row>
    <row r="84" spans="1:23" s="10" customFormat="1" ht="192.75" customHeight="1">
      <c r="A84" s="8">
        <v>6</v>
      </c>
      <c r="B84" s="51" t="s">
        <v>110</v>
      </c>
      <c r="C84" s="51" t="s">
        <v>108</v>
      </c>
      <c r="D84" s="51" t="s">
        <v>207</v>
      </c>
      <c r="E84" s="44">
        <v>1</v>
      </c>
      <c r="F84" s="45" t="s">
        <v>918</v>
      </c>
      <c r="G84" s="46" t="s">
        <v>919</v>
      </c>
      <c r="H84" s="46" t="s">
        <v>919</v>
      </c>
      <c r="I84" s="47" t="s">
        <v>920</v>
      </c>
      <c r="J84" s="48" t="s">
        <v>145</v>
      </c>
      <c r="K84" s="48" t="s">
        <v>943</v>
      </c>
      <c r="L84" s="48" t="s">
        <v>246</v>
      </c>
      <c r="M84" s="48" t="s">
        <v>698</v>
      </c>
      <c r="N84" s="48" t="s">
        <v>370</v>
      </c>
      <c r="O84" s="49">
        <v>955396428.2</v>
      </c>
      <c r="P84" s="49">
        <v>5389154.72</v>
      </c>
      <c r="Q84" s="49">
        <v>13346344.19</v>
      </c>
      <c r="R84" s="49">
        <v>73212372.04</v>
      </c>
      <c r="S84" s="50" t="s">
        <v>1136</v>
      </c>
      <c r="T84" s="49">
        <v>900919555.07</v>
      </c>
      <c r="U84" s="48" t="s">
        <v>249</v>
      </c>
      <c r="V84" s="46" t="s">
        <v>1077</v>
      </c>
      <c r="W84" s="9">
        <f t="shared" si="0"/>
        <v>1320</v>
      </c>
    </row>
    <row r="85" spans="1:23" s="10" customFormat="1" ht="192.75" customHeight="1">
      <c r="A85" s="8">
        <v>6</v>
      </c>
      <c r="B85" s="51" t="s">
        <v>110</v>
      </c>
      <c r="C85" s="51" t="s">
        <v>108</v>
      </c>
      <c r="D85" s="51" t="s">
        <v>207</v>
      </c>
      <c r="E85" s="44">
        <v>1</v>
      </c>
      <c r="F85" s="45" t="s">
        <v>918</v>
      </c>
      <c r="G85" s="46" t="s">
        <v>919</v>
      </c>
      <c r="H85" s="46" t="s">
        <v>919</v>
      </c>
      <c r="I85" s="47" t="s">
        <v>921</v>
      </c>
      <c r="J85" s="48" t="s">
        <v>205</v>
      </c>
      <c r="K85" s="48" t="s">
        <v>944</v>
      </c>
      <c r="L85" s="48" t="s">
        <v>246</v>
      </c>
      <c r="M85" s="48" t="s">
        <v>698</v>
      </c>
      <c r="N85" s="48" t="s">
        <v>835</v>
      </c>
      <c r="O85" s="49">
        <v>6981126.43</v>
      </c>
      <c r="P85" s="49">
        <v>0</v>
      </c>
      <c r="Q85" s="49">
        <v>153417.46</v>
      </c>
      <c r="R85" s="49">
        <v>4886866.85</v>
      </c>
      <c r="S85" s="50" t="s">
        <v>1137</v>
      </c>
      <c r="T85" s="49">
        <v>2247677.04</v>
      </c>
      <c r="U85" s="48" t="s">
        <v>249</v>
      </c>
      <c r="V85" s="46" t="s">
        <v>1509</v>
      </c>
      <c r="W85" s="9">
        <f t="shared" si="0"/>
        <v>1321</v>
      </c>
    </row>
    <row r="86" spans="1:23" s="10" customFormat="1" ht="192.75" customHeight="1">
      <c r="A86" s="8">
        <v>6</v>
      </c>
      <c r="B86" s="51" t="s">
        <v>110</v>
      </c>
      <c r="C86" s="51" t="s">
        <v>108</v>
      </c>
      <c r="D86" s="51" t="s">
        <v>207</v>
      </c>
      <c r="E86" s="44">
        <v>1</v>
      </c>
      <c r="F86" s="45" t="s">
        <v>435</v>
      </c>
      <c r="G86" s="46" t="s">
        <v>436</v>
      </c>
      <c r="H86" s="46" t="s">
        <v>436</v>
      </c>
      <c r="I86" s="47" t="s">
        <v>626</v>
      </c>
      <c r="J86" s="48" t="s">
        <v>17</v>
      </c>
      <c r="K86" s="48" t="s">
        <v>523</v>
      </c>
      <c r="L86" s="48" t="s">
        <v>246</v>
      </c>
      <c r="M86" s="48" t="s">
        <v>247</v>
      </c>
      <c r="N86" s="48" t="s">
        <v>248</v>
      </c>
      <c r="O86" s="49">
        <v>592047213.27</v>
      </c>
      <c r="P86" s="49">
        <v>879915.16</v>
      </c>
      <c r="Q86" s="49">
        <v>19588112.75</v>
      </c>
      <c r="R86" s="49">
        <v>1698131.89</v>
      </c>
      <c r="S86" s="50" t="s">
        <v>1725</v>
      </c>
      <c r="T86" s="49">
        <v>610817109.29</v>
      </c>
      <c r="U86" s="48" t="s">
        <v>249</v>
      </c>
      <c r="V86" s="46" t="s">
        <v>1726</v>
      </c>
      <c r="W86" s="9">
        <f t="shared" si="0"/>
        <v>1129</v>
      </c>
    </row>
    <row r="87" spans="1:23" s="10" customFormat="1" ht="192.75" customHeight="1">
      <c r="A87" s="8">
        <v>6</v>
      </c>
      <c r="B87" s="51" t="s">
        <v>110</v>
      </c>
      <c r="C87" s="51" t="s">
        <v>108</v>
      </c>
      <c r="D87" s="51" t="s">
        <v>207</v>
      </c>
      <c r="E87" s="44">
        <v>1</v>
      </c>
      <c r="F87" s="45" t="s">
        <v>435</v>
      </c>
      <c r="G87" s="46" t="s">
        <v>436</v>
      </c>
      <c r="H87" s="46" t="s">
        <v>436</v>
      </c>
      <c r="I87" s="47" t="s">
        <v>629</v>
      </c>
      <c r="J87" s="48" t="s">
        <v>90</v>
      </c>
      <c r="K87" s="48" t="s">
        <v>391</v>
      </c>
      <c r="L87" s="48" t="s">
        <v>743</v>
      </c>
      <c r="M87" s="48" t="s">
        <v>905</v>
      </c>
      <c r="N87" s="48" t="s">
        <v>370</v>
      </c>
      <c r="O87" s="49">
        <v>54860403.25</v>
      </c>
      <c r="P87" s="49">
        <v>1275264.66</v>
      </c>
      <c r="Q87" s="49">
        <v>2490581.47</v>
      </c>
      <c r="R87" s="49">
        <v>3295446.52</v>
      </c>
      <c r="S87" s="50" t="s">
        <v>1510</v>
      </c>
      <c r="T87" s="49">
        <v>55330802.86</v>
      </c>
      <c r="U87" s="48" t="s">
        <v>249</v>
      </c>
      <c r="V87" s="46" t="s">
        <v>1330</v>
      </c>
      <c r="W87" s="9">
        <f t="shared" si="0"/>
        <v>1446</v>
      </c>
    </row>
    <row r="88" spans="1:23" s="10" customFormat="1" ht="192.75" customHeight="1">
      <c r="A88" s="8">
        <v>6</v>
      </c>
      <c r="B88" s="51" t="s">
        <v>110</v>
      </c>
      <c r="C88" s="51" t="s">
        <v>108</v>
      </c>
      <c r="D88" s="51" t="s">
        <v>207</v>
      </c>
      <c r="E88" s="44">
        <v>1</v>
      </c>
      <c r="F88" s="45" t="s">
        <v>435</v>
      </c>
      <c r="G88" s="46" t="s">
        <v>436</v>
      </c>
      <c r="H88" s="46" t="s">
        <v>436</v>
      </c>
      <c r="I88" s="47" t="s">
        <v>630</v>
      </c>
      <c r="J88" s="48" t="s">
        <v>206</v>
      </c>
      <c r="K88" s="48" t="s">
        <v>392</v>
      </c>
      <c r="L88" s="48" t="s">
        <v>743</v>
      </c>
      <c r="M88" s="48" t="s">
        <v>905</v>
      </c>
      <c r="N88" s="48" t="s">
        <v>370</v>
      </c>
      <c r="O88" s="49">
        <v>48067209.2</v>
      </c>
      <c r="P88" s="49">
        <v>17816776.57</v>
      </c>
      <c r="Q88" s="49">
        <v>1926933.42</v>
      </c>
      <c r="R88" s="49">
        <v>15932925.79</v>
      </c>
      <c r="S88" s="50" t="s">
        <v>1138</v>
      </c>
      <c r="T88" s="49">
        <v>51877993.4</v>
      </c>
      <c r="U88" s="48" t="s">
        <v>249</v>
      </c>
      <c r="V88" s="46" t="s">
        <v>1571</v>
      </c>
      <c r="W88" s="9">
        <f t="shared" si="0"/>
        <v>1449</v>
      </c>
    </row>
    <row r="89" spans="1:23" s="10" customFormat="1" ht="192.75" customHeight="1">
      <c r="A89" s="8">
        <v>6</v>
      </c>
      <c r="B89" s="51" t="s">
        <v>110</v>
      </c>
      <c r="C89" s="51" t="s">
        <v>108</v>
      </c>
      <c r="D89" s="51" t="s">
        <v>207</v>
      </c>
      <c r="E89" s="44">
        <v>1</v>
      </c>
      <c r="F89" s="45" t="s">
        <v>435</v>
      </c>
      <c r="G89" s="46" t="s">
        <v>436</v>
      </c>
      <c r="H89" s="46" t="s">
        <v>729</v>
      </c>
      <c r="I89" s="47" t="s">
        <v>631</v>
      </c>
      <c r="J89" s="48" t="s">
        <v>632</v>
      </c>
      <c r="K89" s="48" t="s">
        <v>525</v>
      </c>
      <c r="L89" s="48" t="s">
        <v>743</v>
      </c>
      <c r="M89" s="48" t="s">
        <v>393</v>
      </c>
      <c r="N89" s="48" t="s">
        <v>370</v>
      </c>
      <c r="O89" s="49">
        <v>201968066.26</v>
      </c>
      <c r="P89" s="49">
        <v>47693.62</v>
      </c>
      <c r="Q89" s="49">
        <v>7037556.07</v>
      </c>
      <c r="R89" s="49">
        <v>58183314.67</v>
      </c>
      <c r="S89" s="50" t="s">
        <v>1727</v>
      </c>
      <c r="T89" s="49">
        <v>150870001.28</v>
      </c>
      <c r="U89" s="48" t="s">
        <v>249</v>
      </c>
      <c r="V89" s="46" t="s">
        <v>1511</v>
      </c>
      <c r="W89" s="9">
        <f t="shared" si="0"/>
        <v>1450</v>
      </c>
    </row>
    <row r="90" spans="1:23" s="10" customFormat="1" ht="267.75" customHeight="1">
      <c r="A90" s="8">
        <v>6</v>
      </c>
      <c r="B90" s="51" t="s">
        <v>110</v>
      </c>
      <c r="C90" s="51" t="s">
        <v>108</v>
      </c>
      <c r="D90" s="51" t="s">
        <v>207</v>
      </c>
      <c r="E90" s="44">
        <v>1</v>
      </c>
      <c r="F90" s="45" t="s">
        <v>435</v>
      </c>
      <c r="G90" s="46" t="s">
        <v>436</v>
      </c>
      <c r="H90" s="46" t="s">
        <v>436</v>
      </c>
      <c r="I90" s="47" t="s">
        <v>627</v>
      </c>
      <c r="J90" s="48" t="s">
        <v>628</v>
      </c>
      <c r="K90" s="48" t="s">
        <v>524</v>
      </c>
      <c r="L90" s="48" t="s">
        <v>246</v>
      </c>
      <c r="M90" s="48" t="s">
        <v>247</v>
      </c>
      <c r="N90" s="48" t="s">
        <v>370</v>
      </c>
      <c r="O90" s="49">
        <v>16978309416.02</v>
      </c>
      <c r="P90" s="49">
        <v>1653899034.36</v>
      </c>
      <c r="Q90" s="49">
        <v>770009511.13</v>
      </c>
      <c r="R90" s="49">
        <v>3616923494.76</v>
      </c>
      <c r="S90" s="50" t="s">
        <v>1728</v>
      </c>
      <c r="T90" s="49">
        <v>15785294466.75</v>
      </c>
      <c r="U90" s="48" t="s">
        <v>716</v>
      </c>
      <c r="V90" s="46" t="s">
        <v>1729</v>
      </c>
      <c r="W90" s="9">
        <f t="shared" si="0"/>
        <v>1339</v>
      </c>
    </row>
    <row r="91" spans="1:23" s="22" customFormat="1" ht="15" outlineLevel="2">
      <c r="A91" s="20"/>
      <c r="B91" s="59" t="s">
        <v>299</v>
      </c>
      <c r="C91" s="60"/>
      <c r="D91" s="60"/>
      <c r="E91" s="39">
        <f>SUBTOTAL(9,E92:E92)</f>
        <v>1</v>
      </c>
      <c r="F91" s="40"/>
      <c r="G91" s="40"/>
      <c r="H91" s="40"/>
      <c r="I91" s="41"/>
      <c r="J91" s="40"/>
      <c r="K91" s="40"/>
      <c r="L91" s="40"/>
      <c r="M91" s="40"/>
      <c r="N91" s="40"/>
      <c r="O91" s="42"/>
      <c r="P91" s="42"/>
      <c r="Q91" s="42"/>
      <c r="R91" s="42"/>
      <c r="S91" s="40"/>
      <c r="T91" s="42"/>
      <c r="U91" s="40"/>
      <c r="V91" s="43"/>
      <c r="W91" s="21"/>
    </row>
    <row r="92" spans="1:23" s="10" customFormat="1" ht="127.5" customHeight="1">
      <c r="A92" s="8">
        <v>6</v>
      </c>
      <c r="B92" s="51" t="s">
        <v>110</v>
      </c>
      <c r="C92" s="51" t="s">
        <v>108</v>
      </c>
      <c r="D92" s="51" t="s">
        <v>562</v>
      </c>
      <c r="E92" s="44">
        <v>1</v>
      </c>
      <c r="F92" s="45" t="s">
        <v>711</v>
      </c>
      <c r="G92" s="46" t="s">
        <v>56</v>
      </c>
      <c r="H92" s="46" t="s">
        <v>63</v>
      </c>
      <c r="I92" s="47" t="s">
        <v>57</v>
      </c>
      <c r="J92" s="48" t="s">
        <v>58</v>
      </c>
      <c r="K92" s="48" t="s">
        <v>11</v>
      </c>
      <c r="L92" s="48" t="s">
        <v>246</v>
      </c>
      <c r="M92" s="48" t="s">
        <v>715</v>
      </c>
      <c r="N92" s="48" t="s">
        <v>248</v>
      </c>
      <c r="O92" s="49">
        <v>0</v>
      </c>
      <c r="P92" s="49">
        <v>0</v>
      </c>
      <c r="Q92" s="49">
        <v>0</v>
      </c>
      <c r="R92" s="49">
        <v>0</v>
      </c>
      <c r="S92" s="50" t="s">
        <v>1139</v>
      </c>
      <c r="T92" s="49">
        <v>0</v>
      </c>
      <c r="U92" s="48" t="s">
        <v>249</v>
      </c>
      <c r="V92" s="46" t="s">
        <v>1078</v>
      </c>
      <c r="W92" s="9">
        <f>IF(OR(LEFT(I92)="7",LEFT(I92,1)="8"),VALUE(RIGHT(I92,3)),VALUE(RIGHT(I92,4)))</f>
        <v>55</v>
      </c>
    </row>
    <row r="93" spans="1:23" s="22" customFormat="1" ht="15" outlineLevel="2">
      <c r="A93" s="20"/>
      <c r="B93" s="59" t="s">
        <v>301</v>
      </c>
      <c r="C93" s="60"/>
      <c r="D93" s="60"/>
      <c r="E93" s="39">
        <f>SUBTOTAL(9,E94:E108)</f>
        <v>14</v>
      </c>
      <c r="F93" s="40"/>
      <c r="G93" s="40"/>
      <c r="H93" s="40"/>
      <c r="I93" s="41"/>
      <c r="J93" s="40"/>
      <c r="K93" s="40"/>
      <c r="L93" s="40"/>
      <c r="M93" s="40"/>
      <c r="N93" s="40"/>
      <c r="O93" s="42"/>
      <c r="P93" s="42"/>
      <c r="Q93" s="42"/>
      <c r="R93" s="42"/>
      <c r="S93" s="40"/>
      <c r="T93" s="42"/>
      <c r="U93" s="40"/>
      <c r="V93" s="43"/>
      <c r="W93" s="21"/>
    </row>
    <row r="94" spans="1:23" s="10" customFormat="1" ht="278.25" customHeight="1">
      <c r="A94" s="8">
        <v>6</v>
      </c>
      <c r="B94" s="51" t="s">
        <v>110</v>
      </c>
      <c r="C94" s="51" t="s">
        <v>108</v>
      </c>
      <c r="D94" s="51" t="s">
        <v>836</v>
      </c>
      <c r="E94" s="44">
        <v>1</v>
      </c>
      <c r="F94" s="45">
        <v>715</v>
      </c>
      <c r="G94" s="46" t="s">
        <v>1251</v>
      </c>
      <c r="H94" s="46" t="s">
        <v>448</v>
      </c>
      <c r="I94" s="47">
        <v>20050671501393</v>
      </c>
      <c r="J94" s="48" t="s">
        <v>449</v>
      </c>
      <c r="K94" s="48" t="s">
        <v>923</v>
      </c>
      <c r="L94" s="48" t="s">
        <v>246</v>
      </c>
      <c r="M94" s="48" t="s">
        <v>247</v>
      </c>
      <c r="N94" s="48" t="s">
        <v>248</v>
      </c>
      <c r="O94" s="49">
        <v>5152934.87</v>
      </c>
      <c r="P94" s="49">
        <v>3733290</v>
      </c>
      <c r="Q94" s="49">
        <v>0</v>
      </c>
      <c r="R94" s="49">
        <v>7686095.32</v>
      </c>
      <c r="S94" s="50" t="s">
        <v>1730</v>
      </c>
      <c r="T94" s="49">
        <v>1200129.55</v>
      </c>
      <c r="U94" s="48" t="s">
        <v>249</v>
      </c>
      <c r="V94" s="46" t="s">
        <v>1731</v>
      </c>
      <c r="W94" s="9">
        <f aca="true" t="shared" si="1" ref="W94:W107">IF(OR(LEFT(I94)="7",LEFT(I94,1)="8"),VALUE(RIGHT(I94,3)),VALUE(RIGHT(I94,4)))</f>
        <v>1393</v>
      </c>
    </row>
    <row r="95" spans="1:23" s="10" customFormat="1" ht="127.5" customHeight="1">
      <c r="A95" s="8">
        <v>6</v>
      </c>
      <c r="B95" s="51" t="s">
        <v>110</v>
      </c>
      <c r="C95" s="51" t="s">
        <v>108</v>
      </c>
      <c r="D95" s="51" t="s">
        <v>836</v>
      </c>
      <c r="E95" s="44">
        <v>1</v>
      </c>
      <c r="F95" s="45" t="s">
        <v>711</v>
      </c>
      <c r="G95" s="46" t="s">
        <v>56</v>
      </c>
      <c r="H95" s="46" t="s">
        <v>843</v>
      </c>
      <c r="I95" s="47" t="s">
        <v>59</v>
      </c>
      <c r="J95" s="48" t="s">
        <v>60</v>
      </c>
      <c r="K95" s="48" t="s">
        <v>924</v>
      </c>
      <c r="L95" s="48" t="s">
        <v>246</v>
      </c>
      <c r="M95" s="48" t="s">
        <v>715</v>
      </c>
      <c r="N95" s="48" t="s">
        <v>248</v>
      </c>
      <c r="O95" s="49">
        <v>224775.64</v>
      </c>
      <c r="P95" s="49">
        <v>0</v>
      </c>
      <c r="Q95" s="49">
        <v>6111.89</v>
      </c>
      <c r="R95" s="49">
        <v>1221.69</v>
      </c>
      <c r="S95" s="50" t="s">
        <v>1140</v>
      </c>
      <c r="T95" s="49">
        <v>229665.84</v>
      </c>
      <c r="U95" s="48" t="s">
        <v>249</v>
      </c>
      <c r="V95" s="46" t="s">
        <v>1572</v>
      </c>
      <c r="W95" s="9">
        <f t="shared" si="1"/>
        <v>192</v>
      </c>
    </row>
    <row r="96" spans="1:23" s="10" customFormat="1" ht="198.75" customHeight="1">
      <c r="A96" s="8">
        <v>6</v>
      </c>
      <c r="B96" s="51" t="s">
        <v>110</v>
      </c>
      <c r="C96" s="51" t="s">
        <v>108</v>
      </c>
      <c r="D96" s="51" t="s">
        <v>836</v>
      </c>
      <c r="E96" s="44">
        <v>1</v>
      </c>
      <c r="F96" s="45" t="s">
        <v>146</v>
      </c>
      <c r="G96" s="46" t="s">
        <v>147</v>
      </c>
      <c r="H96" s="46" t="s">
        <v>1141</v>
      </c>
      <c r="I96" s="47" t="s">
        <v>1142</v>
      </c>
      <c r="J96" s="48" t="s">
        <v>1143</v>
      </c>
      <c r="K96" s="48" t="s">
        <v>1144</v>
      </c>
      <c r="L96" s="48" t="s">
        <v>743</v>
      </c>
      <c r="M96" s="48" t="s">
        <v>1145</v>
      </c>
      <c r="N96" s="48" t="s">
        <v>248</v>
      </c>
      <c r="O96" s="49">
        <v>113217.43</v>
      </c>
      <c r="P96" s="49">
        <v>26884470.68</v>
      </c>
      <c r="Q96" s="49">
        <v>19857.02</v>
      </c>
      <c r="R96" s="49">
        <v>26252893.66</v>
      </c>
      <c r="S96" s="50" t="s">
        <v>1356</v>
      </c>
      <c r="T96" s="49">
        <v>764651.47</v>
      </c>
      <c r="U96" s="48" t="s">
        <v>249</v>
      </c>
      <c r="V96" s="46" t="s">
        <v>1357</v>
      </c>
      <c r="W96" s="9">
        <f t="shared" si="1"/>
        <v>1552</v>
      </c>
    </row>
    <row r="97" spans="1:23" s="10" customFormat="1" ht="195.75" customHeight="1">
      <c r="A97" s="8">
        <v>6</v>
      </c>
      <c r="B97" s="51" t="s">
        <v>110</v>
      </c>
      <c r="C97" s="51" t="s">
        <v>108</v>
      </c>
      <c r="D97" s="51" t="s">
        <v>836</v>
      </c>
      <c r="E97" s="44">
        <v>1</v>
      </c>
      <c r="F97" s="45" t="s">
        <v>146</v>
      </c>
      <c r="G97" s="46" t="s">
        <v>147</v>
      </c>
      <c r="H97" s="46" t="s">
        <v>1310</v>
      </c>
      <c r="I97" s="47" t="s">
        <v>1311</v>
      </c>
      <c r="J97" s="48" t="s">
        <v>1312</v>
      </c>
      <c r="K97" s="48" t="s">
        <v>1313</v>
      </c>
      <c r="L97" s="48" t="s">
        <v>743</v>
      </c>
      <c r="M97" s="48" t="s">
        <v>997</v>
      </c>
      <c r="N97" s="48" t="s">
        <v>248</v>
      </c>
      <c r="O97" s="49">
        <v>2479333.31</v>
      </c>
      <c r="P97" s="49">
        <v>1133612.57</v>
      </c>
      <c r="Q97" s="49">
        <v>68031</v>
      </c>
      <c r="R97" s="49">
        <v>1722741.3</v>
      </c>
      <c r="S97" s="50" t="s">
        <v>1359</v>
      </c>
      <c r="T97" s="49">
        <v>1958235.58</v>
      </c>
      <c r="U97" s="48" t="s">
        <v>249</v>
      </c>
      <c r="V97" s="46" t="s">
        <v>1573</v>
      </c>
      <c r="W97" s="9">
        <f t="shared" si="1"/>
        <v>1568</v>
      </c>
    </row>
    <row r="98" spans="1:23" s="10" customFormat="1" ht="127.5" customHeight="1">
      <c r="A98" s="8">
        <v>6</v>
      </c>
      <c r="B98" s="51" t="s">
        <v>110</v>
      </c>
      <c r="C98" s="51" t="s">
        <v>108</v>
      </c>
      <c r="D98" s="51" t="s">
        <v>836</v>
      </c>
      <c r="E98" s="44">
        <v>1</v>
      </c>
      <c r="F98" s="45" t="s">
        <v>146</v>
      </c>
      <c r="G98" s="46" t="s">
        <v>147</v>
      </c>
      <c r="H98" s="46" t="s">
        <v>1141</v>
      </c>
      <c r="I98" s="47" t="s">
        <v>1460</v>
      </c>
      <c r="J98" s="48" t="s">
        <v>1461</v>
      </c>
      <c r="K98" s="48" t="s">
        <v>1462</v>
      </c>
      <c r="L98" s="48" t="s">
        <v>743</v>
      </c>
      <c r="M98" s="48" t="s">
        <v>1463</v>
      </c>
      <c r="N98" s="48" t="s">
        <v>248</v>
      </c>
      <c r="O98" s="49">
        <v>0</v>
      </c>
      <c r="P98" s="49">
        <v>30023156.8</v>
      </c>
      <c r="Q98" s="49">
        <v>87549.05</v>
      </c>
      <c r="R98" s="49">
        <v>1786048.1</v>
      </c>
      <c r="S98" s="50" t="s">
        <v>1732</v>
      </c>
      <c r="T98" s="49">
        <v>28324657.75</v>
      </c>
      <c r="U98" s="48" t="s">
        <v>249</v>
      </c>
      <c r="V98" s="46" t="s">
        <v>1733</v>
      </c>
      <c r="W98" s="9">
        <f t="shared" si="1"/>
        <v>1585</v>
      </c>
    </row>
    <row r="99" spans="1:23" s="10" customFormat="1" ht="196.5" customHeight="1">
      <c r="A99" s="8">
        <v>6</v>
      </c>
      <c r="B99" s="51" t="s">
        <v>110</v>
      </c>
      <c r="C99" s="51" t="s">
        <v>108</v>
      </c>
      <c r="D99" s="51" t="s">
        <v>836</v>
      </c>
      <c r="E99" s="44">
        <v>1</v>
      </c>
      <c r="F99" s="45" t="s">
        <v>146</v>
      </c>
      <c r="G99" s="46" t="s">
        <v>147</v>
      </c>
      <c r="H99" s="46" t="s">
        <v>148</v>
      </c>
      <c r="I99" s="47" t="s">
        <v>149</v>
      </c>
      <c r="J99" s="48" t="s">
        <v>150</v>
      </c>
      <c r="K99" s="48" t="s">
        <v>925</v>
      </c>
      <c r="L99" s="48" t="s">
        <v>743</v>
      </c>
      <c r="M99" s="48" t="s">
        <v>848</v>
      </c>
      <c r="N99" s="48" t="s">
        <v>248</v>
      </c>
      <c r="O99" s="49">
        <v>295951280.44</v>
      </c>
      <c r="P99" s="49">
        <v>4149602.78</v>
      </c>
      <c r="Q99" s="49">
        <v>126105.47</v>
      </c>
      <c r="R99" s="49">
        <v>11301194.43</v>
      </c>
      <c r="S99" s="50" t="s">
        <v>1318</v>
      </c>
      <c r="T99" s="49">
        <v>756975017</v>
      </c>
      <c r="U99" s="48" t="s">
        <v>716</v>
      </c>
      <c r="V99" s="46" t="s">
        <v>1331</v>
      </c>
      <c r="W99" s="9">
        <f t="shared" si="1"/>
        <v>1473</v>
      </c>
    </row>
    <row r="100" spans="1:23" s="10" customFormat="1" ht="260.25" customHeight="1">
      <c r="A100" s="8">
        <v>6</v>
      </c>
      <c r="B100" s="51" t="s">
        <v>110</v>
      </c>
      <c r="C100" s="51" t="s">
        <v>108</v>
      </c>
      <c r="D100" s="51" t="s">
        <v>836</v>
      </c>
      <c r="E100" s="44">
        <v>1</v>
      </c>
      <c r="F100" s="45" t="s">
        <v>146</v>
      </c>
      <c r="G100" s="46" t="s">
        <v>147</v>
      </c>
      <c r="H100" s="46" t="s">
        <v>926</v>
      </c>
      <c r="I100" s="47" t="s">
        <v>927</v>
      </c>
      <c r="J100" s="48" t="s">
        <v>928</v>
      </c>
      <c r="K100" s="48" t="s">
        <v>929</v>
      </c>
      <c r="L100" s="48" t="s">
        <v>743</v>
      </c>
      <c r="M100" s="48" t="s">
        <v>848</v>
      </c>
      <c r="N100" s="48" t="s">
        <v>248</v>
      </c>
      <c r="O100" s="49">
        <v>99149808.26</v>
      </c>
      <c r="P100" s="49">
        <v>0</v>
      </c>
      <c r="Q100" s="49">
        <v>115391.41</v>
      </c>
      <c r="R100" s="49">
        <v>1717561.41</v>
      </c>
      <c r="S100" s="50" t="s">
        <v>1383</v>
      </c>
      <c r="T100" s="49">
        <v>13897960</v>
      </c>
      <c r="U100" s="48" t="s">
        <v>716</v>
      </c>
      <c r="V100" s="46" t="s">
        <v>1734</v>
      </c>
      <c r="W100" s="9">
        <f t="shared" si="1"/>
        <v>1505</v>
      </c>
    </row>
    <row r="101" spans="1:23" s="10" customFormat="1" ht="260.25" customHeight="1">
      <c r="A101" s="8">
        <v>6</v>
      </c>
      <c r="B101" s="51" t="s">
        <v>110</v>
      </c>
      <c r="C101" s="51" t="s">
        <v>108</v>
      </c>
      <c r="D101" s="51" t="s">
        <v>836</v>
      </c>
      <c r="E101" s="44">
        <v>1</v>
      </c>
      <c r="F101" s="45" t="s">
        <v>146</v>
      </c>
      <c r="G101" s="46" t="s">
        <v>147</v>
      </c>
      <c r="H101" s="46" t="s">
        <v>993</v>
      </c>
      <c r="I101" s="47" t="s">
        <v>994</v>
      </c>
      <c r="J101" s="48" t="s">
        <v>995</v>
      </c>
      <c r="K101" s="48" t="s">
        <v>996</v>
      </c>
      <c r="L101" s="48" t="s">
        <v>743</v>
      </c>
      <c r="M101" s="48" t="s">
        <v>997</v>
      </c>
      <c r="N101" s="48" t="s">
        <v>248</v>
      </c>
      <c r="O101" s="49">
        <v>554077</v>
      </c>
      <c r="P101" s="49">
        <v>8589001.66</v>
      </c>
      <c r="Q101" s="49">
        <v>63434.68</v>
      </c>
      <c r="R101" s="49">
        <v>8936447.26</v>
      </c>
      <c r="S101" s="50" t="s">
        <v>1354</v>
      </c>
      <c r="T101" s="49">
        <v>85258649</v>
      </c>
      <c r="U101" s="48" t="s">
        <v>716</v>
      </c>
      <c r="V101" s="46" t="s">
        <v>1735</v>
      </c>
      <c r="W101" s="9">
        <f t="shared" si="1"/>
        <v>1535</v>
      </c>
    </row>
    <row r="102" spans="1:23" s="10" customFormat="1" ht="260.25" customHeight="1">
      <c r="A102" s="8">
        <v>6</v>
      </c>
      <c r="B102" s="51" t="s">
        <v>110</v>
      </c>
      <c r="C102" s="51" t="s">
        <v>108</v>
      </c>
      <c r="D102" s="51" t="s">
        <v>836</v>
      </c>
      <c r="E102" s="44">
        <v>1</v>
      </c>
      <c r="F102" s="45" t="s">
        <v>146</v>
      </c>
      <c r="G102" s="46" t="s">
        <v>147</v>
      </c>
      <c r="H102" s="46" t="s">
        <v>1057</v>
      </c>
      <c r="I102" s="47" t="s">
        <v>1058</v>
      </c>
      <c r="J102" s="48" t="s">
        <v>1059</v>
      </c>
      <c r="K102" s="48" t="s">
        <v>1060</v>
      </c>
      <c r="L102" s="48" t="s">
        <v>743</v>
      </c>
      <c r="M102" s="48" t="s">
        <v>997</v>
      </c>
      <c r="N102" s="48" t="s">
        <v>248</v>
      </c>
      <c r="O102" s="49">
        <v>68741235.39</v>
      </c>
      <c r="P102" s="49">
        <v>3511389.38</v>
      </c>
      <c r="Q102" s="49">
        <v>133452.74</v>
      </c>
      <c r="R102" s="49">
        <v>68933348.34</v>
      </c>
      <c r="S102" s="50" t="s">
        <v>1355</v>
      </c>
      <c r="T102" s="49">
        <v>1003191356</v>
      </c>
      <c r="U102" s="48" t="s">
        <v>716</v>
      </c>
      <c r="V102" s="46" t="s">
        <v>1736</v>
      </c>
      <c r="W102" s="9">
        <f t="shared" si="1"/>
        <v>1546</v>
      </c>
    </row>
    <row r="103" spans="1:23" s="10" customFormat="1" ht="260.25" customHeight="1">
      <c r="A103" s="8">
        <v>6</v>
      </c>
      <c r="B103" s="51" t="s">
        <v>110</v>
      </c>
      <c r="C103" s="51" t="s">
        <v>108</v>
      </c>
      <c r="D103" s="51" t="s">
        <v>836</v>
      </c>
      <c r="E103" s="44">
        <v>1</v>
      </c>
      <c r="F103" s="45" t="s">
        <v>146</v>
      </c>
      <c r="G103" s="46" t="s">
        <v>147</v>
      </c>
      <c r="H103" s="46" t="s">
        <v>148</v>
      </c>
      <c r="I103" s="47" t="s">
        <v>1252</v>
      </c>
      <c r="J103" s="48" t="s">
        <v>1253</v>
      </c>
      <c r="K103" s="48" t="s">
        <v>1254</v>
      </c>
      <c r="L103" s="48" t="s">
        <v>743</v>
      </c>
      <c r="M103" s="48" t="s">
        <v>997</v>
      </c>
      <c r="N103" s="48" t="s">
        <v>248</v>
      </c>
      <c r="O103" s="49">
        <v>1530234.07</v>
      </c>
      <c r="P103" s="49">
        <v>55880869.63</v>
      </c>
      <c r="Q103" s="49">
        <v>189793.34</v>
      </c>
      <c r="R103" s="49">
        <v>4741695.27</v>
      </c>
      <c r="S103" s="50" t="s">
        <v>1358</v>
      </c>
      <c r="T103" s="49">
        <v>634119522</v>
      </c>
      <c r="U103" s="48" t="s">
        <v>716</v>
      </c>
      <c r="V103" s="46" t="s">
        <v>1737</v>
      </c>
      <c r="W103" s="9">
        <f t="shared" si="1"/>
        <v>1562</v>
      </c>
    </row>
    <row r="104" spans="1:23" s="10" customFormat="1" ht="215.25" customHeight="1">
      <c r="A104" s="8">
        <v>6</v>
      </c>
      <c r="B104" s="51" t="s">
        <v>110</v>
      </c>
      <c r="C104" s="51" t="s">
        <v>108</v>
      </c>
      <c r="D104" s="51" t="s">
        <v>836</v>
      </c>
      <c r="E104" s="44">
        <v>1</v>
      </c>
      <c r="F104" s="45" t="s">
        <v>918</v>
      </c>
      <c r="G104" s="46" t="s">
        <v>919</v>
      </c>
      <c r="H104" s="46" t="s">
        <v>543</v>
      </c>
      <c r="I104" s="47" t="s">
        <v>434</v>
      </c>
      <c r="J104" s="48" t="s">
        <v>230</v>
      </c>
      <c r="K104" s="48" t="s">
        <v>542</v>
      </c>
      <c r="L104" s="48" t="s">
        <v>246</v>
      </c>
      <c r="M104" s="48" t="s">
        <v>698</v>
      </c>
      <c r="N104" s="48" t="s">
        <v>248</v>
      </c>
      <c r="O104" s="49">
        <v>0</v>
      </c>
      <c r="P104" s="49">
        <v>1715582.95</v>
      </c>
      <c r="Q104" s="49">
        <v>30918.32</v>
      </c>
      <c r="R104" s="49">
        <v>1736140.23</v>
      </c>
      <c r="S104" s="50" t="s">
        <v>1738</v>
      </c>
      <c r="T104" s="49">
        <v>10361.04</v>
      </c>
      <c r="U104" s="48" t="s">
        <v>249</v>
      </c>
      <c r="V104" s="46" t="s">
        <v>1739</v>
      </c>
      <c r="W104" s="9">
        <f t="shared" si="1"/>
        <v>1389</v>
      </c>
    </row>
    <row r="105" spans="1:23" s="10" customFormat="1" ht="215.25" customHeight="1">
      <c r="A105" s="8">
        <v>6</v>
      </c>
      <c r="B105" s="51" t="s">
        <v>110</v>
      </c>
      <c r="C105" s="51" t="s">
        <v>108</v>
      </c>
      <c r="D105" s="51" t="s">
        <v>836</v>
      </c>
      <c r="E105" s="44">
        <v>1</v>
      </c>
      <c r="F105" s="45" t="s">
        <v>918</v>
      </c>
      <c r="G105" s="46" t="s">
        <v>919</v>
      </c>
      <c r="H105" s="46" t="s">
        <v>1270</v>
      </c>
      <c r="I105" s="47" t="s">
        <v>1271</v>
      </c>
      <c r="J105" s="48" t="s">
        <v>1272</v>
      </c>
      <c r="K105" s="48" t="s">
        <v>1273</v>
      </c>
      <c r="L105" s="48" t="s">
        <v>246</v>
      </c>
      <c r="M105" s="48" t="s">
        <v>698</v>
      </c>
      <c r="N105" s="48" t="s">
        <v>708</v>
      </c>
      <c r="O105" s="49">
        <v>879826106.2</v>
      </c>
      <c r="P105" s="49">
        <v>139495988.69</v>
      </c>
      <c r="Q105" s="49">
        <v>23298739.41</v>
      </c>
      <c r="R105" s="49">
        <v>8027.76</v>
      </c>
      <c r="S105" s="50" t="s">
        <v>1274</v>
      </c>
      <c r="T105" s="49">
        <v>1042612806.54</v>
      </c>
      <c r="U105" s="48" t="s">
        <v>249</v>
      </c>
      <c r="V105" s="46" t="s">
        <v>1512</v>
      </c>
      <c r="W105" s="9">
        <f t="shared" si="1"/>
        <v>1565</v>
      </c>
    </row>
    <row r="106" spans="1:23" s="10" customFormat="1" ht="215.25" customHeight="1">
      <c r="A106" s="8">
        <v>6</v>
      </c>
      <c r="B106" s="51" t="s">
        <v>110</v>
      </c>
      <c r="C106" s="51" t="s">
        <v>108</v>
      </c>
      <c r="D106" s="51" t="s">
        <v>836</v>
      </c>
      <c r="E106" s="44">
        <v>1</v>
      </c>
      <c r="F106" s="45" t="s">
        <v>918</v>
      </c>
      <c r="G106" s="46" t="s">
        <v>919</v>
      </c>
      <c r="H106" s="46" t="s">
        <v>1275</v>
      </c>
      <c r="I106" s="47" t="s">
        <v>1276</v>
      </c>
      <c r="J106" s="48" t="s">
        <v>1277</v>
      </c>
      <c r="K106" s="48" t="s">
        <v>1278</v>
      </c>
      <c r="L106" s="48" t="s">
        <v>246</v>
      </c>
      <c r="M106" s="48" t="s">
        <v>698</v>
      </c>
      <c r="N106" s="48" t="s">
        <v>708</v>
      </c>
      <c r="O106" s="49">
        <v>286298448.09</v>
      </c>
      <c r="P106" s="49">
        <v>733900499.45</v>
      </c>
      <c r="Q106" s="49">
        <v>11919657.67</v>
      </c>
      <c r="R106" s="49">
        <v>667989299.04</v>
      </c>
      <c r="S106" s="50" t="s">
        <v>1279</v>
      </c>
      <c r="T106" s="49">
        <v>364129306.17</v>
      </c>
      <c r="U106" s="48" t="s">
        <v>249</v>
      </c>
      <c r="V106" s="46" t="s">
        <v>1513</v>
      </c>
      <c r="W106" s="9">
        <f t="shared" si="1"/>
        <v>1566</v>
      </c>
    </row>
    <row r="107" spans="1:23" s="10" customFormat="1" ht="215.25" customHeight="1">
      <c r="A107" s="8">
        <v>6</v>
      </c>
      <c r="B107" s="51" t="s">
        <v>110</v>
      </c>
      <c r="C107" s="51" t="s">
        <v>108</v>
      </c>
      <c r="D107" s="51" t="s">
        <v>836</v>
      </c>
      <c r="E107" s="44">
        <v>1</v>
      </c>
      <c r="F107" s="45" t="s">
        <v>748</v>
      </c>
      <c r="G107" s="46" t="s">
        <v>749</v>
      </c>
      <c r="H107" s="46" t="s">
        <v>18</v>
      </c>
      <c r="I107" s="47" t="s">
        <v>19</v>
      </c>
      <c r="J107" s="48" t="s">
        <v>20</v>
      </c>
      <c r="K107" s="48" t="s">
        <v>823</v>
      </c>
      <c r="L107" s="48" t="s">
        <v>743</v>
      </c>
      <c r="M107" s="48" t="s">
        <v>143</v>
      </c>
      <c r="N107" s="48" t="s">
        <v>248</v>
      </c>
      <c r="O107" s="49">
        <v>0</v>
      </c>
      <c r="P107" s="49">
        <v>0</v>
      </c>
      <c r="Q107" s="49">
        <v>0</v>
      </c>
      <c r="R107" s="49">
        <v>0</v>
      </c>
      <c r="S107" s="50" t="s">
        <v>1740</v>
      </c>
      <c r="T107" s="49">
        <v>0</v>
      </c>
      <c r="U107" s="48" t="s">
        <v>716</v>
      </c>
      <c r="V107" s="46" t="s">
        <v>1741</v>
      </c>
      <c r="W107" s="9">
        <f t="shared" si="1"/>
        <v>1483</v>
      </c>
    </row>
    <row r="108" spans="1:23" s="19" customFormat="1" ht="15" outlineLevel="1">
      <c r="A108" s="17"/>
      <c r="B108" s="63" t="s">
        <v>300</v>
      </c>
      <c r="C108" s="64"/>
      <c r="D108" s="64"/>
      <c r="E108" s="34">
        <f>SUBTOTAL(9,E109:E118)</f>
        <v>8</v>
      </c>
      <c r="F108" s="35"/>
      <c r="G108" s="35"/>
      <c r="H108" s="35"/>
      <c r="I108" s="36"/>
      <c r="J108" s="35"/>
      <c r="K108" s="35"/>
      <c r="L108" s="35"/>
      <c r="M108" s="35"/>
      <c r="N108" s="35"/>
      <c r="O108" s="37"/>
      <c r="P108" s="37"/>
      <c r="Q108" s="37"/>
      <c r="R108" s="37"/>
      <c r="S108" s="35"/>
      <c r="T108" s="37"/>
      <c r="U108" s="35"/>
      <c r="V108" s="38"/>
      <c r="W108" s="18"/>
    </row>
    <row r="109" spans="1:23" s="22" customFormat="1" ht="15" outlineLevel="2">
      <c r="A109" s="20"/>
      <c r="B109" s="59" t="s">
        <v>298</v>
      </c>
      <c r="C109" s="60"/>
      <c r="D109" s="60"/>
      <c r="E109" s="39">
        <f>SUBTOTAL(9,E110:E116)</f>
        <v>7</v>
      </c>
      <c r="F109" s="40"/>
      <c r="G109" s="40"/>
      <c r="H109" s="40"/>
      <c r="I109" s="41"/>
      <c r="J109" s="40"/>
      <c r="K109" s="40"/>
      <c r="L109" s="40"/>
      <c r="M109" s="40"/>
      <c r="N109" s="40"/>
      <c r="O109" s="42"/>
      <c r="P109" s="42"/>
      <c r="Q109" s="42"/>
      <c r="R109" s="42"/>
      <c r="S109" s="40"/>
      <c r="T109" s="42"/>
      <c r="U109" s="40"/>
      <c r="V109" s="43"/>
      <c r="W109" s="21"/>
    </row>
    <row r="110" spans="1:23" s="10" customFormat="1" ht="199.5" customHeight="1">
      <c r="A110" s="8">
        <v>6</v>
      </c>
      <c r="B110" s="51" t="s">
        <v>110</v>
      </c>
      <c r="C110" s="51" t="s">
        <v>70</v>
      </c>
      <c r="D110" s="51" t="s">
        <v>207</v>
      </c>
      <c r="E110" s="44">
        <v>1</v>
      </c>
      <c r="F110" s="45">
        <v>210</v>
      </c>
      <c r="G110" s="46" t="s">
        <v>712</v>
      </c>
      <c r="H110" s="46" t="s">
        <v>946</v>
      </c>
      <c r="I110" s="47" t="s">
        <v>713</v>
      </c>
      <c r="J110" s="48" t="s">
        <v>231</v>
      </c>
      <c r="K110" s="48" t="s">
        <v>714</v>
      </c>
      <c r="L110" s="48" t="s">
        <v>246</v>
      </c>
      <c r="M110" s="48" t="s">
        <v>715</v>
      </c>
      <c r="N110" s="48" t="s">
        <v>248</v>
      </c>
      <c r="O110" s="49">
        <v>0</v>
      </c>
      <c r="P110" s="49">
        <v>0</v>
      </c>
      <c r="Q110" s="49">
        <v>0</v>
      </c>
      <c r="R110" s="49">
        <v>0</v>
      </c>
      <c r="S110" s="50" t="s">
        <v>1574</v>
      </c>
      <c r="T110" s="49">
        <v>5955610.72</v>
      </c>
      <c r="U110" s="48" t="s">
        <v>716</v>
      </c>
      <c r="V110" s="46" t="s">
        <v>1742</v>
      </c>
      <c r="W110" s="9">
        <f aca="true" t="shared" si="2" ref="W110:W116">IF(OR(LEFT(I110)="7",LEFT(I110,1)="8"),VALUE(RIGHT(I110,3)),VALUE(RIGHT(I110,4)))</f>
        <v>54</v>
      </c>
    </row>
    <row r="111" spans="1:23" s="10" customFormat="1" ht="199.5" customHeight="1">
      <c r="A111" s="8">
        <v>6</v>
      </c>
      <c r="B111" s="51" t="s">
        <v>110</v>
      </c>
      <c r="C111" s="51" t="s">
        <v>70</v>
      </c>
      <c r="D111" s="51" t="s">
        <v>207</v>
      </c>
      <c r="E111" s="44">
        <v>1</v>
      </c>
      <c r="F111" s="45">
        <v>210</v>
      </c>
      <c r="G111" s="46" t="s">
        <v>712</v>
      </c>
      <c r="H111" s="46" t="s">
        <v>712</v>
      </c>
      <c r="I111" s="47" t="s">
        <v>236</v>
      </c>
      <c r="J111" s="48" t="s">
        <v>237</v>
      </c>
      <c r="K111" s="48" t="s">
        <v>818</v>
      </c>
      <c r="L111" s="48" t="s">
        <v>246</v>
      </c>
      <c r="M111" s="48" t="s">
        <v>247</v>
      </c>
      <c r="N111" s="48" t="s">
        <v>703</v>
      </c>
      <c r="O111" s="49">
        <v>0</v>
      </c>
      <c r="P111" s="49">
        <v>0</v>
      </c>
      <c r="Q111" s="49">
        <v>0</v>
      </c>
      <c r="R111" s="49">
        <v>0</v>
      </c>
      <c r="S111" s="50" t="s">
        <v>1743</v>
      </c>
      <c r="T111" s="49">
        <v>446303.91</v>
      </c>
      <c r="U111" s="48" t="s">
        <v>716</v>
      </c>
      <c r="V111" s="46" t="s">
        <v>1744</v>
      </c>
      <c r="W111" s="9">
        <f t="shared" si="2"/>
        <v>91</v>
      </c>
    </row>
    <row r="112" spans="1:23" s="10" customFormat="1" ht="199.5" customHeight="1">
      <c r="A112" s="8">
        <v>6</v>
      </c>
      <c r="B112" s="51" t="s">
        <v>110</v>
      </c>
      <c r="C112" s="51" t="s">
        <v>70</v>
      </c>
      <c r="D112" s="51" t="s">
        <v>207</v>
      </c>
      <c r="E112" s="44">
        <v>1</v>
      </c>
      <c r="F112" s="45">
        <v>210</v>
      </c>
      <c r="G112" s="46" t="s">
        <v>712</v>
      </c>
      <c r="H112" s="46" t="s">
        <v>712</v>
      </c>
      <c r="I112" s="47" t="s">
        <v>238</v>
      </c>
      <c r="J112" s="48" t="s">
        <v>239</v>
      </c>
      <c r="K112" s="48" t="s">
        <v>240</v>
      </c>
      <c r="L112" s="48" t="s">
        <v>246</v>
      </c>
      <c r="M112" s="48" t="s">
        <v>247</v>
      </c>
      <c r="N112" s="48" t="s">
        <v>248</v>
      </c>
      <c r="O112" s="49">
        <v>0</v>
      </c>
      <c r="P112" s="49">
        <v>0</v>
      </c>
      <c r="Q112" s="49">
        <v>0</v>
      </c>
      <c r="R112" s="49">
        <v>0</v>
      </c>
      <c r="S112" s="50" t="s">
        <v>1745</v>
      </c>
      <c r="T112" s="49">
        <v>11287089.32</v>
      </c>
      <c r="U112" s="48" t="s">
        <v>716</v>
      </c>
      <c r="V112" s="46" t="s">
        <v>1746</v>
      </c>
      <c r="W112" s="9">
        <f t="shared" si="2"/>
        <v>151</v>
      </c>
    </row>
    <row r="113" spans="1:23" s="10" customFormat="1" ht="199.5" customHeight="1">
      <c r="A113" s="8">
        <v>6</v>
      </c>
      <c r="B113" s="51" t="s">
        <v>110</v>
      </c>
      <c r="C113" s="51" t="s">
        <v>70</v>
      </c>
      <c r="D113" s="51" t="s">
        <v>207</v>
      </c>
      <c r="E113" s="44">
        <v>1</v>
      </c>
      <c r="F113" s="45">
        <v>212</v>
      </c>
      <c r="G113" s="46" t="s">
        <v>233</v>
      </c>
      <c r="H113" s="46" t="s">
        <v>733</v>
      </c>
      <c r="I113" s="47" t="s">
        <v>570</v>
      </c>
      <c r="J113" s="48" t="s">
        <v>571</v>
      </c>
      <c r="K113" s="48" t="s">
        <v>879</v>
      </c>
      <c r="L113" s="48" t="s">
        <v>246</v>
      </c>
      <c r="M113" s="48" t="s">
        <v>715</v>
      </c>
      <c r="N113" s="48" t="s">
        <v>248</v>
      </c>
      <c r="O113" s="49">
        <v>0</v>
      </c>
      <c r="P113" s="49">
        <v>0</v>
      </c>
      <c r="Q113" s="49">
        <v>0</v>
      </c>
      <c r="R113" s="49">
        <v>0</v>
      </c>
      <c r="S113" s="50" t="s">
        <v>1464</v>
      </c>
      <c r="T113" s="49">
        <v>0</v>
      </c>
      <c r="U113" s="48" t="s">
        <v>716</v>
      </c>
      <c r="V113" s="46" t="s">
        <v>1465</v>
      </c>
      <c r="W113" s="9">
        <f t="shared" si="2"/>
        <v>189</v>
      </c>
    </row>
    <row r="114" spans="1:23" s="10" customFormat="1" ht="214.5" customHeight="1">
      <c r="A114" s="8">
        <v>6</v>
      </c>
      <c r="B114" s="51" t="s">
        <v>110</v>
      </c>
      <c r="C114" s="51" t="s">
        <v>70</v>
      </c>
      <c r="D114" s="51" t="s">
        <v>207</v>
      </c>
      <c r="E114" s="44">
        <v>1</v>
      </c>
      <c r="F114" s="45">
        <v>215</v>
      </c>
      <c r="G114" s="46" t="s">
        <v>567</v>
      </c>
      <c r="H114" s="46" t="s">
        <v>733</v>
      </c>
      <c r="I114" s="47">
        <v>20080621501486</v>
      </c>
      <c r="J114" s="48" t="s">
        <v>734</v>
      </c>
      <c r="K114" s="48" t="s">
        <v>1220</v>
      </c>
      <c r="L114" s="48" t="s">
        <v>246</v>
      </c>
      <c r="M114" s="48" t="s">
        <v>617</v>
      </c>
      <c r="N114" s="48" t="s">
        <v>248</v>
      </c>
      <c r="O114" s="49">
        <v>905916992.01</v>
      </c>
      <c r="P114" s="49">
        <v>202688960.81</v>
      </c>
      <c r="Q114" s="49">
        <v>108366018.95</v>
      </c>
      <c r="R114" s="49">
        <v>1059377098.88</v>
      </c>
      <c r="S114" s="50" t="s">
        <v>1747</v>
      </c>
      <c r="T114" s="49">
        <v>157594872.89</v>
      </c>
      <c r="U114" s="48" t="s">
        <v>249</v>
      </c>
      <c r="V114" s="46" t="s">
        <v>1748</v>
      </c>
      <c r="W114" s="9">
        <f t="shared" si="2"/>
        <v>1486</v>
      </c>
    </row>
    <row r="115" spans="1:23" s="10" customFormat="1" ht="214.5" customHeight="1">
      <c r="A115" s="8">
        <v>6</v>
      </c>
      <c r="B115" s="51" t="s">
        <v>110</v>
      </c>
      <c r="C115" s="51" t="s">
        <v>70</v>
      </c>
      <c r="D115" s="51" t="s">
        <v>207</v>
      </c>
      <c r="E115" s="44">
        <v>1</v>
      </c>
      <c r="F115" s="45">
        <v>411</v>
      </c>
      <c r="G115" s="46" t="s">
        <v>740</v>
      </c>
      <c r="H115" s="46" t="s">
        <v>740</v>
      </c>
      <c r="I115" s="47">
        <v>20090641101502</v>
      </c>
      <c r="J115" s="48" t="s">
        <v>1023</v>
      </c>
      <c r="K115" s="48" t="s">
        <v>186</v>
      </c>
      <c r="L115" s="48" t="s">
        <v>246</v>
      </c>
      <c r="M115" s="48" t="s">
        <v>247</v>
      </c>
      <c r="N115" s="48" t="s">
        <v>370</v>
      </c>
      <c r="O115" s="49">
        <v>813082744.87</v>
      </c>
      <c r="P115" s="49">
        <v>0</v>
      </c>
      <c r="Q115" s="49">
        <v>57419601.67</v>
      </c>
      <c r="R115" s="49">
        <v>870502346.54</v>
      </c>
      <c r="S115" s="50" t="s">
        <v>1749</v>
      </c>
      <c r="T115" s="49">
        <v>0</v>
      </c>
      <c r="U115" s="48" t="s">
        <v>249</v>
      </c>
      <c r="V115" s="46" t="s">
        <v>1280</v>
      </c>
      <c r="W115" s="9">
        <f t="shared" si="2"/>
        <v>1502</v>
      </c>
    </row>
    <row r="116" spans="1:23" s="10" customFormat="1" ht="214.5" customHeight="1">
      <c r="A116" s="8">
        <v>6</v>
      </c>
      <c r="B116" s="51" t="s">
        <v>110</v>
      </c>
      <c r="C116" s="51" t="s">
        <v>70</v>
      </c>
      <c r="D116" s="51" t="s">
        <v>207</v>
      </c>
      <c r="E116" s="44">
        <v>1</v>
      </c>
      <c r="F116" s="45" t="s">
        <v>235</v>
      </c>
      <c r="G116" s="46" t="s">
        <v>729</v>
      </c>
      <c r="H116" s="46" t="s">
        <v>729</v>
      </c>
      <c r="I116" s="47" t="s">
        <v>917</v>
      </c>
      <c r="J116" s="48" t="s">
        <v>21</v>
      </c>
      <c r="K116" s="48" t="s">
        <v>22</v>
      </c>
      <c r="L116" s="48" t="s">
        <v>246</v>
      </c>
      <c r="M116" s="48" t="s">
        <v>247</v>
      </c>
      <c r="N116" s="48" t="s">
        <v>248</v>
      </c>
      <c r="O116" s="49">
        <v>8957671.71</v>
      </c>
      <c r="P116" s="49">
        <v>0</v>
      </c>
      <c r="Q116" s="49">
        <v>0</v>
      </c>
      <c r="R116" s="49">
        <v>0</v>
      </c>
      <c r="S116" s="50" t="s">
        <v>1360</v>
      </c>
      <c r="T116" s="49">
        <v>8957671.71</v>
      </c>
      <c r="U116" s="48" t="s">
        <v>716</v>
      </c>
      <c r="V116" s="46" t="s">
        <v>1255</v>
      </c>
      <c r="W116" s="9">
        <f t="shared" si="2"/>
        <v>368</v>
      </c>
    </row>
    <row r="117" spans="1:23" s="22" customFormat="1" ht="19.5" customHeight="1" outlineLevel="2">
      <c r="A117" s="20"/>
      <c r="B117" s="59" t="s">
        <v>23</v>
      </c>
      <c r="C117" s="60"/>
      <c r="D117" s="60"/>
      <c r="E117" s="39">
        <f>SUBTOTAL(9,E118:E118)</f>
        <v>1</v>
      </c>
      <c r="F117" s="40"/>
      <c r="G117" s="40"/>
      <c r="H117" s="40"/>
      <c r="I117" s="41"/>
      <c r="J117" s="40"/>
      <c r="K117" s="40"/>
      <c r="L117" s="40"/>
      <c r="M117" s="40"/>
      <c r="N117" s="40"/>
      <c r="O117" s="42"/>
      <c r="P117" s="42"/>
      <c r="Q117" s="42"/>
      <c r="R117" s="42"/>
      <c r="S117" s="40"/>
      <c r="T117" s="42"/>
      <c r="U117" s="40"/>
      <c r="V117" s="43"/>
      <c r="W117" s="21"/>
    </row>
    <row r="118" spans="1:23" s="10" customFormat="1" ht="127.5" customHeight="1">
      <c r="A118" s="8">
        <v>6</v>
      </c>
      <c r="B118" s="51" t="s">
        <v>110</v>
      </c>
      <c r="C118" s="51" t="s">
        <v>70</v>
      </c>
      <c r="D118" s="51" t="s">
        <v>836</v>
      </c>
      <c r="E118" s="44">
        <v>1</v>
      </c>
      <c r="F118" s="45" t="s">
        <v>711</v>
      </c>
      <c r="G118" s="46" t="s">
        <v>56</v>
      </c>
      <c r="H118" s="46" t="s">
        <v>394</v>
      </c>
      <c r="I118" s="47" t="s">
        <v>889</v>
      </c>
      <c r="J118" s="48" t="s">
        <v>890</v>
      </c>
      <c r="K118" s="48" t="s">
        <v>891</v>
      </c>
      <c r="L118" s="48" t="s">
        <v>246</v>
      </c>
      <c r="M118" s="48" t="s">
        <v>715</v>
      </c>
      <c r="N118" s="48" t="s">
        <v>248</v>
      </c>
      <c r="O118" s="49">
        <v>0</v>
      </c>
      <c r="P118" s="49">
        <v>0</v>
      </c>
      <c r="Q118" s="49">
        <v>0</v>
      </c>
      <c r="R118" s="49">
        <v>0</v>
      </c>
      <c r="S118" s="50" t="s">
        <v>1146</v>
      </c>
      <c r="T118" s="49">
        <v>0</v>
      </c>
      <c r="U118" s="48" t="s">
        <v>249</v>
      </c>
      <c r="V118" s="46" t="s">
        <v>1079</v>
      </c>
      <c r="W118" s="9">
        <f>IF(OR(LEFT(I118)="7",LEFT(I118,1)="8"),VALUE(RIGHT(I118,3)),VALUE(RIGHT(I118,4)))</f>
        <v>585</v>
      </c>
    </row>
    <row r="119" spans="1:23" s="19" customFormat="1" ht="15" outlineLevel="1">
      <c r="A119" s="17"/>
      <c r="B119" s="63" t="s">
        <v>302</v>
      </c>
      <c r="C119" s="64"/>
      <c r="D119" s="64"/>
      <c r="E119" s="34">
        <f>SUBTOTAL(9,E121:E121)</f>
        <v>1</v>
      </c>
      <c r="F119" s="35"/>
      <c r="G119" s="35"/>
      <c r="H119" s="35"/>
      <c r="I119" s="36"/>
      <c r="J119" s="35"/>
      <c r="K119" s="35"/>
      <c r="L119" s="35"/>
      <c r="M119" s="35"/>
      <c r="N119" s="35"/>
      <c r="O119" s="37"/>
      <c r="P119" s="37"/>
      <c r="Q119" s="37"/>
      <c r="R119" s="37"/>
      <c r="S119" s="35"/>
      <c r="T119" s="37"/>
      <c r="U119" s="35"/>
      <c r="V119" s="38"/>
      <c r="W119" s="18"/>
    </row>
    <row r="120" spans="1:23" s="22" customFormat="1" ht="15" outlineLevel="2">
      <c r="A120" s="20"/>
      <c r="B120" s="59" t="s">
        <v>298</v>
      </c>
      <c r="C120" s="60"/>
      <c r="D120" s="60"/>
      <c r="E120" s="39">
        <f>SUBTOTAL(9,E121:E121)</f>
        <v>1</v>
      </c>
      <c r="F120" s="40"/>
      <c r="G120" s="40"/>
      <c r="H120" s="40"/>
      <c r="I120" s="41"/>
      <c r="J120" s="40"/>
      <c r="K120" s="40"/>
      <c r="L120" s="40"/>
      <c r="M120" s="40"/>
      <c r="N120" s="40"/>
      <c r="O120" s="42"/>
      <c r="P120" s="42"/>
      <c r="Q120" s="42"/>
      <c r="R120" s="42"/>
      <c r="S120" s="40"/>
      <c r="T120" s="42"/>
      <c r="U120" s="40"/>
      <c r="V120" s="43"/>
      <c r="W120" s="21"/>
    </row>
    <row r="121" spans="1:23" s="10" customFormat="1" ht="168.75" customHeight="1">
      <c r="A121" s="8">
        <v>6</v>
      </c>
      <c r="B121" s="51" t="s">
        <v>110</v>
      </c>
      <c r="C121" s="51" t="s">
        <v>176</v>
      </c>
      <c r="D121" s="51" t="s">
        <v>207</v>
      </c>
      <c r="E121" s="44">
        <v>1</v>
      </c>
      <c r="F121" s="45" t="s">
        <v>417</v>
      </c>
      <c r="G121" s="46" t="s">
        <v>418</v>
      </c>
      <c r="H121" s="46" t="s">
        <v>418</v>
      </c>
      <c r="I121" s="47" t="s">
        <v>419</v>
      </c>
      <c r="J121" s="48" t="s">
        <v>420</v>
      </c>
      <c r="K121" s="48" t="s">
        <v>421</v>
      </c>
      <c r="L121" s="48" t="s">
        <v>743</v>
      </c>
      <c r="M121" s="48" t="s">
        <v>422</v>
      </c>
      <c r="N121" s="48" t="s">
        <v>248</v>
      </c>
      <c r="O121" s="49">
        <v>7690902683</v>
      </c>
      <c r="P121" s="49">
        <v>60277260588</v>
      </c>
      <c r="Q121" s="49">
        <v>210490424</v>
      </c>
      <c r="R121" s="49">
        <v>61308280712</v>
      </c>
      <c r="S121" s="50" t="s">
        <v>1984</v>
      </c>
      <c r="T121" s="49">
        <v>6870372983</v>
      </c>
      <c r="U121" s="48" t="s">
        <v>716</v>
      </c>
      <c r="V121" s="46" t="s">
        <v>1985</v>
      </c>
      <c r="W121" s="9">
        <f>IF(OR(LEFT(I121)="7",LEFT(I121,1)="8"),VALUE(RIGHT(I121,3)),VALUE(RIGHT(I121,4)))</f>
        <v>1330</v>
      </c>
    </row>
    <row r="122" spans="1:23" s="16" customFormat="1" ht="30" customHeight="1" outlineLevel="3">
      <c r="A122" s="14"/>
      <c r="B122" s="61" t="s">
        <v>241</v>
      </c>
      <c r="C122" s="62"/>
      <c r="D122" s="62"/>
      <c r="E122" s="28">
        <f>SUBTOTAL(9,E123:E130)</f>
        <v>4</v>
      </c>
      <c r="F122" s="29"/>
      <c r="G122" s="29"/>
      <c r="H122" s="29"/>
      <c r="I122" s="30"/>
      <c r="J122" s="29"/>
      <c r="K122" s="29"/>
      <c r="L122" s="29"/>
      <c r="M122" s="29"/>
      <c r="N122" s="29"/>
      <c r="O122" s="31"/>
      <c r="P122" s="32"/>
      <c r="Q122" s="32"/>
      <c r="R122" s="32"/>
      <c r="S122" s="29"/>
      <c r="T122" s="32"/>
      <c r="U122" s="29"/>
      <c r="V122" s="33"/>
      <c r="W122" s="15"/>
    </row>
    <row r="123" spans="1:23" s="19" customFormat="1" ht="15" outlineLevel="1">
      <c r="A123" s="17"/>
      <c r="B123" s="63" t="s">
        <v>722</v>
      </c>
      <c r="C123" s="64" t="s">
        <v>720</v>
      </c>
      <c r="D123" s="64"/>
      <c r="E123" s="34">
        <f>SUBTOTAL(9,E125:E127)</f>
        <v>3</v>
      </c>
      <c r="F123" s="35"/>
      <c r="G123" s="35"/>
      <c r="H123" s="35"/>
      <c r="I123" s="36"/>
      <c r="J123" s="35"/>
      <c r="K123" s="35"/>
      <c r="L123" s="35"/>
      <c r="M123" s="35"/>
      <c r="N123" s="35"/>
      <c r="O123" s="37"/>
      <c r="P123" s="37"/>
      <c r="Q123" s="37"/>
      <c r="R123" s="37"/>
      <c r="S123" s="35"/>
      <c r="T123" s="37"/>
      <c r="U123" s="35"/>
      <c r="V123" s="38"/>
      <c r="W123" s="18"/>
    </row>
    <row r="124" spans="1:23" s="22" customFormat="1" ht="15" outlineLevel="2">
      <c r="A124" s="20"/>
      <c r="B124" s="59" t="s">
        <v>298</v>
      </c>
      <c r="C124" s="60"/>
      <c r="D124" s="60"/>
      <c r="E124" s="39">
        <f>SUBTOTAL(9,E125:E127)</f>
        <v>3</v>
      </c>
      <c r="F124" s="40"/>
      <c r="G124" s="40"/>
      <c r="H124" s="40"/>
      <c r="I124" s="41"/>
      <c r="J124" s="40"/>
      <c r="K124" s="40"/>
      <c r="L124" s="40"/>
      <c r="M124" s="40"/>
      <c r="N124" s="40"/>
      <c r="O124" s="42"/>
      <c r="P124" s="42"/>
      <c r="Q124" s="42"/>
      <c r="R124" s="42"/>
      <c r="S124" s="40"/>
      <c r="T124" s="42"/>
      <c r="U124" s="40"/>
      <c r="V124" s="43"/>
      <c r="W124" s="21"/>
    </row>
    <row r="125" spans="1:23" s="10" customFormat="1" ht="202.5" customHeight="1">
      <c r="A125" s="8">
        <v>7</v>
      </c>
      <c r="B125" s="51" t="s">
        <v>241</v>
      </c>
      <c r="C125" s="51" t="s">
        <v>108</v>
      </c>
      <c r="D125" s="51" t="s">
        <v>207</v>
      </c>
      <c r="E125" s="44">
        <v>1</v>
      </c>
      <c r="F125" s="45">
        <v>110</v>
      </c>
      <c r="G125" s="46" t="s">
        <v>655</v>
      </c>
      <c r="H125" s="46" t="s">
        <v>552</v>
      </c>
      <c r="I125" s="47">
        <v>20070711001474</v>
      </c>
      <c r="J125" s="48" t="s">
        <v>61</v>
      </c>
      <c r="K125" s="48" t="s">
        <v>62</v>
      </c>
      <c r="L125" s="48" t="s">
        <v>246</v>
      </c>
      <c r="M125" s="48" t="s">
        <v>413</v>
      </c>
      <c r="N125" s="48" t="s">
        <v>248</v>
      </c>
      <c r="O125" s="49">
        <v>2958858195.93</v>
      </c>
      <c r="P125" s="49">
        <v>2188655983.69</v>
      </c>
      <c r="Q125" s="49">
        <v>80392478.81</v>
      </c>
      <c r="R125" s="49">
        <v>1307751915.14</v>
      </c>
      <c r="S125" s="50" t="s">
        <v>1750</v>
      </c>
      <c r="T125" s="49">
        <v>3920154743.29</v>
      </c>
      <c r="U125" s="48" t="s">
        <v>249</v>
      </c>
      <c r="V125" s="46" t="s">
        <v>1080</v>
      </c>
      <c r="W125" s="9">
        <f>IF(OR(LEFT(I125)="7",LEFT(I125,1)="8"),VALUE(RIGHT(I125,3)),VALUE(RIGHT(I125,4)))</f>
        <v>1474</v>
      </c>
    </row>
    <row r="126" spans="1:23" s="10" customFormat="1" ht="127.5" customHeight="1">
      <c r="A126" s="8">
        <v>7</v>
      </c>
      <c r="B126" s="51" t="s">
        <v>241</v>
      </c>
      <c r="C126" s="51" t="s">
        <v>108</v>
      </c>
      <c r="D126" s="51" t="s">
        <v>207</v>
      </c>
      <c r="E126" s="44">
        <v>1</v>
      </c>
      <c r="F126" s="45">
        <v>120</v>
      </c>
      <c r="G126" s="46" t="s">
        <v>242</v>
      </c>
      <c r="H126" s="46" t="s">
        <v>552</v>
      </c>
      <c r="I126" s="47">
        <v>700007120240</v>
      </c>
      <c r="J126" s="48" t="s">
        <v>243</v>
      </c>
      <c r="K126" s="48" t="s">
        <v>967</v>
      </c>
      <c r="L126" s="48" t="s">
        <v>246</v>
      </c>
      <c r="M126" s="48" t="s">
        <v>413</v>
      </c>
      <c r="N126" s="48" t="s">
        <v>835</v>
      </c>
      <c r="O126" s="49">
        <v>228917006.64</v>
      </c>
      <c r="P126" s="49">
        <v>18000000</v>
      </c>
      <c r="Q126" s="49">
        <v>6883071.1</v>
      </c>
      <c r="R126" s="49">
        <v>20804838.23</v>
      </c>
      <c r="S126" s="50" t="s">
        <v>1361</v>
      </c>
      <c r="T126" s="49">
        <v>232995239.51</v>
      </c>
      <c r="U126" s="48" t="s">
        <v>249</v>
      </c>
      <c r="V126" s="46" t="s">
        <v>1081</v>
      </c>
      <c r="W126" s="9">
        <f>IF(OR(LEFT(I126)="7",LEFT(I126,1)="8"),VALUE(RIGHT(I126,3)),VALUE(RIGHT(I126,4)))</f>
        <v>240</v>
      </c>
    </row>
    <row r="127" spans="1:23" s="10" customFormat="1" ht="127.5" customHeight="1">
      <c r="A127" s="8">
        <v>7</v>
      </c>
      <c r="B127" s="51" t="s">
        <v>241</v>
      </c>
      <c r="C127" s="51" t="s">
        <v>108</v>
      </c>
      <c r="D127" s="51" t="s">
        <v>207</v>
      </c>
      <c r="E127" s="44">
        <v>1</v>
      </c>
      <c r="F127" s="45" t="s">
        <v>244</v>
      </c>
      <c r="G127" s="46" t="s">
        <v>690</v>
      </c>
      <c r="H127" s="46" t="s">
        <v>690</v>
      </c>
      <c r="I127" s="47" t="s">
        <v>691</v>
      </c>
      <c r="J127" s="48" t="s">
        <v>82</v>
      </c>
      <c r="K127" s="48" t="s">
        <v>968</v>
      </c>
      <c r="L127" s="48" t="s">
        <v>246</v>
      </c>
      <c r="M127" s="48" t="s">
        <v>413</v>
      </c>
      <c r="N127" s="48" t="s">
        <v>248</v>
      </c>
      <c r="O127" s="49">
        <v>573174.16</v>
      </c>
      <c r="P127" s="49">
        <v>69920</v>
      </c>
      <c r="Q127" s="49">
        <v>4191.55</v>
      </c>
      <c r="R127" s="49">
        <v>614706.84</v>
      </c>
      <c r="S127" s="50" t="s">
        <v>1751</v>
      </c>
      <c r="T127" s="49">
        <v>32578.87</v>
      </c>
      <c r="U127" s="48" t="s">
        <v>249</v>
      </c>
      <c r="V127" s="46" t="s">
        <v>1082</v>
      </c>
      <c r="W127" s="9">
        <f>IF(OR(LEFT(I127)="7",LEFT(I127,1)="8"),VALUE(RIGHT(I127,3)),VALUE(RIGHT(I127,4)))</f>
        <v>129</v>
      </c>
    </row>
    <row r="128" spans="1:23" s="19" customFormat="1" ht="15" outlineLevel="1">
      <c r="A128" s="17"/>
      <c r="B128" s="63" t="s">
        <v>300</v>
      </c>
      <c r="C128" s="64"/>
      <c r="D128" s="64"/>
      <c r="E128" s="34">
        <f>SUBTOTAL(9,E129:E130)</f>
        <v>1</v>
      </c>
      <c r="F128" s="35"/>
      <c r="G128" s="35"/>
      <c r="H128" s="35"/>
      <c r="I128" s="36"/>
      <c r="J128" s="35"/>
      <c r="K128" s="35"/>
      <c r="L128" s="35"/>
      <c r="M128" s="35"/>
      <c r="N128" s="35"/>
      <c r="O128" s="37"/>
      <c r="P128" s="37"/>
      <c r="Q128" s="37"/>
      <c r="R128" s="37"/>
      <c r="S128" s="35"/>
      <c r="T128" s="37"/>
      <c r="U128" s="35"/>
      <c r="V128" s="38"/>
      <c r="W128" s="18"/>
    </row>
    <row r="129" spans="1:23" s="22" customFormat="1" ht="15" outlineLevel="2">
      <c r="A129" s="20"/>
      <c r="B129" s="59" t="s">
        <v>298</v>
      </c>
      <c r="C129" s="60"/>
      <c r="D129" s="60"/>
      <c r="E129" s="39">
        <f>SUBTOTAL(9,E130:E130)</f>
        <v>1</v>
      </c>
      <c r="F129" s="40"/>
      <c r="G129" s="40"/>
      <c r="H129" s="40"/>
      <c r="I129" s="41"/>
      <c r="J129" s="40"/>
      <c r="K129" s="40"/>
      <c r="L129" s="40"/>
      <c r="M129" s="40"/>
      <c r="N129" s="40"/>
      <c r="O129" s="42"/>
      <c r="P129" s="42"/>
      <c r="Q129" s="42"/>
      <c r="R129" s="42"/>
      <c r="S129" s="40"/>
      <c r="T129" s="42"/>
      <c r="U129" s="40"/>
      <c r="V129" s="43"/>
      <c r="W129" s="21"/>
    </row>
    <row r="130" spans="1:23" s="10" customFormat="1" ht="127.5" customHeight="1">
      <c r="A130" s="8">
        <v>7</v>
      </c>
      <c r="B130" s="51" t="s">
        <v>241</v>
      </c>
      <c r="C130" s="51" t="s">
        <v>70</v>
      </c>
      <c r="D130" s="51" t="s">
        <v>207</v>
      </c>
      <c r="E130" s="44">
        <v>1</v>
      </c>
      <c r="F130" s="45" t="s">
        <v>244</v>
      </c>
      <c r="G130" s="46" t="s">
        <v>690</v>
      </c>
      <c r="H130" s="46" t="s">
        <v>690</v>
      </c>
      <c r="I130" s="47" t="s">
        <v>970</v>
      </c>
      <c r="J130" s="48" t="s">
        <v>969</v>
      </c>
      <c r="K130" s="48" t="s">
        <v>971</v>
      </c>
      <c r="L130" s="48" t="s">
        <v>246</v>
      </c>
      <c r="M130" s="48" t="s">
        <v>413</v>
      </c>
      <c r="N130" s="48" t="s">
        <v>370</v>
      </c>
      <c r="O130" s="49">
        <v>43064158</v>
      </c>
      <c r="P130" s="49">
        <v>14110800741</v>
      </c>
      <c r="Q130" s="49">
        <v>1573793</v>
      </c>
      <c r="R130" s="49">
        <v>14113414452</v>
      </c>
      <c r="S130" s="50" t="s">
        <v>1147</v>
      </c>
      <c r="T130" s="49">
        <v>42024240</v>
      </c>
      <c r="U130" s="48" t="s">
        <v>249</v>
      </c>
      <c r="V130" s="46" t="s">
        <v>1083</v>
      </c>
      <c r="W130" s="9">
        <f>IF(OR(LEFT(I130)="7",LEFT(I130,1)="8"),VALUE(RIGHT(I130,3)),VALUE(RIGHT(I130,4)))</f>
        <v>1495</v>
      </c>
    </row>
    <row r="131" spans="1:23" s="16" customFormat="1" ht="49.5" customHeight="1" outlineLevel="3">
      <c r="A131" s="14"/>
      <c r="B131" s="61" t="s">
        <v>693</v>
      </c>
      <c r="C131" s="62"/>
      <c r="D131" s="62"/>
      <c r="E131" s="28">
        <f>SUBTOTAL(9,E134:F137)</f>
        <v>3</v>
      </c>
      <c r="F131" s="29"/>
      <c r="G131" s="29"/>
      <c r="H131" s="29"/>
      <c r="I131" s="30"/>
      <c r="J131" s="29"/>
      <c r="K131" s="29"/>
      <c r="L131" s="29"/>
      <c r="M131" s="29"/>
      <c r="N131" s="29"/>
      <c r="O131" s="31"/>
      <c r="P131" s="32"/>
      <c r="Q131" s="32"/>
      <c r="R131" s="32"/>
      <c r="S131" s="29"/>
      <c r="T131" s="32"/>
      <c r="U131" s="29"/>
      <c r="V131" s="33"/>
      <c r="W131" s="15"/>
    </row>
    <row r="132" spans="1:23" s="19" customFormat="1" ht="15" outlineLevel="1">
      <c r="A132" s="17"/>
      <c r="B132" s="63" t="s">
        <v>722</v>
      </c>
      <c r="C132" s="64" t="s">
        <v>720</v>
      </c>
      <c r="D132" s="64"/>
      <c r="E132" s="34">
        <f>SUBTOTAL(9,E134:E135)</f>
        <v>2</v>
      </c>
      <c r="F132" s="35"/>
      <c r="G132" s="35"/>
      <c r="H132" s="35"/>
      <c r="I132" s="36"/>
      <c r="J132" s="35"/>
      <c r="K132" s="35"/>
      <c r="L132" s="35"/>
      <c r="M132" s="35"/>
      <c r="N132" s="35"/>
      <c r="O132" s="37"/>
      <c r="P132" s="37"/>
      <c r="Q132" s="37"/>
      <c r="R132" s="37"/>
      <c r="S132" s="35"/>
      <c r="T132" s="37"/>
      <c r="U132" s="35"/>
      <c r="V132" s="38"/>
      <c r="W132" s="18"/>
    </row>
    <row r="133" spans="1:23" s="22" customFormat="1" ht="15" outlineLevel="2">
      <c r="A133" s="20"/>
      <c r="B133" s="59" t="s">
        <v>298</v>
      </c>
      <c r="C133" s="60"/>
      <c r="D133" s="60"/>
      <c r="E133" s="39">
        <f>SUBTOTAL(9,E134:E135)</f>
        <v>2</v>
      </c>
      <c r="F133" s="40"/>
      <c r="G133" s="40"/>
      <c r="H133" s="40"/>
      <c r="I133" s="41"/>
      <c r="J133" s="40"/>
      <c r="K133" s="40"/>
      <c r="L133" s="40"/>
      <c r="M133" s="40"/>
      <c r="N133" s="40"/>
      <c r="O133" s="42"/>
      <c r="P133" s="42"/>
      <c r="Q133" s="42"/>
      <c r="R133" s="42"/>
      <c r="S133" s="40"/>
      <c r="T133" s="42"/>
      <c r="U133" s="40"/>
      <c r="V133" s="43"/>
      <c r="W133" s="21"/>
    </row>
    <row r="134" spans="1:23" s="10" customFormat="1" ht="165.75" customHeight="1">
      <c r="A134" s="8">
        <v>8</v>
      </c>
      <c r="B134" s="51" t="s">
        <v>693</v>
      </c>
      <c r="C134" s="51" t="s">
        <v>108</v>
      </c>
      <c r="D134" s="51" t="s">
        <v>207</v>
      </c>
      <c r="E134" s="44">
        <v>1</v>
      </c>
      <c r="F134" s="45" t="s">
        <v>694</v>
      </c>
      <c r="G134" s="46" t="s">
        <v>695</v>
      </c>
      <c r="H134" s="46" t="s">
        <v>695</v>
      </c>
      <c r="I134" s="47" t="s">
        <v>696</v>
      </c>
      <c r="J134" s="48" t="s">
        <v>697</v>
      </c>
      <c r="K134" s="48" t="s">
        <v>788</v>
      </c>
      <c r="L134" s="48" t="s">
        <v>743</v>
      </c>
      <c r="M134" s="48" t="s">
        <v>897</v>
      </c>
      <c r="N134" s="48" t="s">
        <v>248</v>
      </c>
      <c r="O134" s="49">
        <v>32436129.56</v>
      </c>
      <c r="P134" s="49">
        <v>22403456.74</v>
      </c>
      <c r="Q134" s="49">
        <v>825390.16</v>
      </c>
      <c r="R134" s="49">
        <v>21524090.52</v>
      </c>
      <c r="S134" s="50" t="s">
        <v>1148</v>
      </c>
      <c r="T134" s="49">
        <v>34140885.94</v>
      </c>
      <c r="U134" s="48" t="s">
        <v>716</v>
      </c>
      <c r="V134" s="46" t="s">
        <v>1752</v>
      </c>
      <c r="W134" s="9">
        <f>IF(OR(LEFT(I134)="7",LEFT(I134,1)="8"),VALUE(RIGHT(I134,3)),VALUE(RIGHT(I134,4)))</f>
        <v>1303</v>
      </c>
    </row>
    <row r="135" spans="1:23" s="10" customFormat="1" ht="165.75" customHeight="1">
      <c r="A135" s="8">
        <v>8</v>
      </c>
      <c r="B135" s="51" t="s">
        <v>693</v>
      </c>
      <c r="C135" s="51" t="s">
        <v>108</v>
      </c>
      <c r="D135" s="51" t="s">
        <v>207</v>
      </c>
      <c r="E135" s="44">
        <v>1</v>
      </c>
      <c r="F135" s="45" t="s">
        <v>894</v>
      </c>
      <c r="G135" s="46" t="s">
        <v>746</v>
      </c>
      <c r="H135" s="46" t="s">
        <v>746</v>
      </c>
      <c r="I135" s="47" t="s">
        <v>747</v>
      </c>
      <c r="J135" s="48" t="s">
        <v>83</v>
      </c>
      <c r="K135" s="48" t="s">
        <v>505</v>
      </c>
      <c r="L135" s="48" t="s">
        <v>743</v>
      </c>
      <c r="M135" s="48" t="s">
        <v>422</v>
      </c>
      <c r="N135" s="48" t="s">
        <v>708</v>
      </c>
      <c r="O135" s="49">
        <v>199635802.75</v>
      </c>
      <c r="P135" s="49">
        <v>125373691.39</v>
      </c>
      <c r="Q135" s="49">
        <v>4953878.15</v>
      </c>
      <c r="R135" s="49">
        <v>104038090.29</v>
      </c>
      <c r="S135" s="50" t="s">
        <v>1149</v>
      </c>
      <c r="T135" s="49">
        <v>225925282</v>
      </c>
      <c r="U135" s="48" t="s">
        <v>716</v>
      </c>
      <c r="V135" s="46" t="s">
        <v>1084</v>
      </c>
      <c r="W135" s="9">
        <f>IF(OR(LEFT(I135)="7",LEFT(I135,1)="8"),VALUE(RIGHT(I135,3)),VALUE(RIGHT(I135,4)))</f>
        <v>1396</v>
      </c>
    </row>
    <row r="136" spans="1:23" s="22" customFormat="1" ht="15" outlineLevel="2">
      <c r="A136" s="20"/>
      <c r="B136" s="59" t="s">
        <v>301</v>
      </c>
      <c r="C136" s="60"/>
      <c r="D136" s="60"/>
      <c r="E136" s="39">
        <f>SUBTOTAL(9,E137)</f>
        <v>1</v>
      </c>
      <c r="F136" s="40"/>
      <c r="G136" s="40"/>
      <c r="H136" s="40"/>
      <c r="I136" s="41"/>
      <c r="J136" s="40"/>
      <c r="K136" s="40"/>
      <c r="L136" s="40"/>
      <c r="M136" s="40"/>
      <c r="N136" s="40"/>
      <c r="O136" s="42"/>
      <c r="P136" s="42"/>
      <c r="Q136" s="42"/>
      <c r="R136" s="42"/>
      <c r="S136" s="40"/>
      <c r="T136" s="42"/>
      <c r="U136" s="40"/>
      <c r="V136" s="43"/>
      <c r="W136" s="21"/>
    </row>
    <row r="137" spans="1:23" s="10" customFormat="1" ht="127.5" customHeight="1">
      <c r="A137" s="8">
        <v>8</v>
      </c>
      <c r="B137" s="51" t="s">
        <v>693</v>
      </c>
      <c r="C137" s="51" t="s">
        <v>108</v>
      </c>
      <c r="D137" s="51" t="s">
        <v>836</v>
      </c>
      <c r="E137" s="44">
        <v>1</v>
      </c>
      <c r="F137" s="45" t="s">
        <v>1281</v>
      </c>
      <c r="G137" s="46" t="s">
        <v>1282</v>
      </c>
      <c r="H137" s="46" t="s">
        <v>560</v>
      </c>
      <c r="I137" s="47" t="s">
        <v>561</v>
      </c>
      <c r="J137" s="48" t="s">
        <v>84</v>
      </c>
      <c r="K137" s="48" t="s">
        <v>506</v>
      </c>
      <c r="L137" s="48" t="s">
        <v>743</v>
      </c>
      <c r="M137" s="48" t="s">
        <v>678</v>
      </c>
      <c r="N137" s="48" t="s">
        <v>708</v>
      </c>
      <c r="O137" s="49">
        <v>0</v>
      </c>
      <c r="P137" s="49">
        <v>2500000</v>
      </c>
      <c r="Q137" s="49">
        <v>3889.67</v>
      </c>
      <c r="R137" s="49">
        <v>1500770.11</v>
      </c>
      <c r="S137" s="50" t="s">
        <v>1753</v>
      </c>
      <c r="T137" s="49">
        <v>1003119.56</v>
      </c>
      <c r="U137" s="48" t="s">
        <v>716</v>
      </c>
      <c r="V137" s="46" t="s">
        <v>1085</v>
      </c>
      <c r="W137" s="9">
        <f>IF(OR(LEFT(I137)="7",LEFT(I137,1)="8"),VALUE(RIGHT(I137,3)),VALUE(RIGHT(I137,4)))</f>
        <v>133</v>
      </c>
    </row>
    <row r="138" spans="1:23" s="16" customFormat="1" ht="44.25" customHeight="1" outlineLevel="3">
      <c r="A138" s="14"/>
      <c r="B138" s="61" t="s">
        <v>699</v>
      </c>
      <c r="C138" s="62"/>
      <c r="D138" s="62"/>
      <c r="E138" s="28">
        <f>SUBTOTAL(9,E141:E163)</f>
        <v>19</v>
      </c>
      <c r="F138" s="29"/>
      <c r="G138" s="29"/>
      <c r="H138" s="29"/>
      <c r="I138" s="30"/>
      <c r="J138" s="29"/>
      <c r="K138" s="29"/>
      <c r="L138" s="29"/>
      <c r="M138" s="29"/>
      <c r="N138" s="29"/>
      <c r="O138" s="31"/>
      <c r="P138" s="32"/>
      <c r="Q138" s="32"/>
      <c r="R138" s="32"/>
      <c r="S138" s="29"/>
      <c r="T138" s="32"/>
      <c r="U138" s="29"/>
      <c r="V138" s="33"/>
      <c r="W138" s="15"/>
    </row>
    <row r="139" spans="1:23" s="19" customFormat="1" ht="15" outlineLevel="1">
      <c r="A139" s="17"/>
      <c r="B139" s="63" t="s">
        <v>722</v>
      </c>
      <c r="C139" s="64" t="s">
        <v>720</v>
      </c>
      <c r="D139" s="64"/>
      <c r="E139" s="34">
        <f>SUBTOTAL(9,E141:E160)</f>
        <v>18</v>
      </c>
      <c r="F139" s="35"/>
      <c r="G139" s="35"/>
      <c r="H139" s="35"/>
      <c r="I139" s="36"/>
      <c r="J139" s="35"/>
      <c r="K139" s="35"/>
      <c r="L139" s="35"/>
      <c r="M139" s="35"/>
      <c r="N139" s="35"/>
      <c r="O139" s="37"/>
      <c r="P139" s="37"/>
      <c r="Q139" s="37"/>
      <c r="R139" s="37"/>
      <c r="S139" s="35"/>
      <c r="T139" s="37"/>
      <c r="U139" s="35"/>
      <c r="V139" s="38"/>
      <c r="W139" s="18"/>
    </row>
    <row r="140" spans="1:23" s="22" customFormat="1" ht="15" outlineLevel="2">
      <c r="A140" s="20"/>
      <c r="B140" s="59" t="s">
        <v>298</v>
      </c>
      <c r="C140" s="60"/>
      <c r="D140" s="60"/>
      <c r="E140" s="39">
        <f>SUBTOTAL(9,E141:E149)</f>
        <v>9</v>
      </c>
      <c r="F140" s="40"/>
      <c r="G140" s="40"/>
      <c r="H140" s="40"/>
      <c r="I140" s="41"/>
      <c r="J140" s="40"/>
      <c r="K140" s="40"/>
      <c r="L140" s="40"/>
      <c r="M140" s="40"/>
      <c r="N140" s="40"/>
      <c r="O140" s="42"/>
      <c r="P140" s="42"/>
      <c r="Q140" s="42"/>
      <c r="R140" s="42"/>
      <c r="S140" s="40"/>
      <c r="T140" s="42"/>
      <c r="U140" s="40"/>
      <c r="V140" s="43"/>
      <c r="W140" s="21"/>
    </row>
    <row r="141" spans="1:23" s="10" customFormat="1" ht="183.75" customHeight="1">
      <c r="A141" s="8">
        <v>9</v>
      </c>
      <c r="B141" s="51" t="s">
        <v>699</v>
      </c>
      <c r="C141" s="51" t="s">
        <v>108</v>
      </c>
      <c r="D141" s="51" t="s">
        <v>207</v>
      </c>
      <c r="E141" s="44">
        <v>1</v>
      </c>
      <c r="F141" s="45">
        <v>116</v>
      </c>
      <c r="G141" s="46" t="s">
        <v>1256</v>
      </c>
      <c r="H141" s="46" t="s">
        <v>552</v>
      </c>
      <c r="I141" s="47">
        <v>20020911301297</v>
      </c>
      <c r="J141" s="48" t="s">
        <v>507</v>
      </c>
      <c r="K141" s="48" t="s">
        <v>508</v>
      </c>
      <c r="L141" s="48" t="s">
        <v>246</v>
      </c>
      <c r="M141" s="48" t="s">
        <v>715</v>
      </c>
      <c r="N141" s="48" t="s">
        <v>703</v>
      </c>
      <c r="O141" s="49">
        <v>10279043822.74</v>
      </c>
      <c r="P141" s="49">
        <v>2375109000</v>
      </c>
      <c r="Q141" s="49">
        <v>344250682.07</v>
      </c>
      <c r="R141" s="49">
        <v>2174578945.55</v>
      </c>
      <c r="S141" s="50" t="s">
        <v>1362</v>
      </c>
      <c r="T141" s="49">
        <v>10823824559.26</v>
      </c>
      <c r="U141" s="48" t="s">
        <v>716</v>
      </c>
      <c r="V141" s="46" t="s">
        <v>1332</v>
      </c>
      <c r="W141" s="9">
        <f aca="true" t="shared" si="3" ref="W141:W149">IF(OR(LEFT(I141)="7",LEFT(I141,1)="8"),VALUE(RIGHT(I141,3)),VALUE(RIGHT(I141,4)))</f>
        <v>1297</v>
      </c>
    </row>
    <row r="142" spans="1:23" s="10" customFormat="1" ht="183.75" customHeight="1">
      <c r="A142" s="8">
        <v>9</v>
      </c>
      <c r="B142" s="51" t="s">
        <v>699</v>
      </c>
      <c r="C142" s="51" t="s">
        <v>108</v>
      </c>
      <c r="D142" s="51" t="s">
        <v>207</v>
      </c>
      <c r="E142" s="44">
        <v>1</v>
      </c>
      <c r="F142" s="45">
        <v>311</v>
      </c>
      <c r="G142" s="46" t="s">
        <v>700</v>
      </c>
      <c r="H142" s="46" t="s">
        <v>552</v>
      </c>
      <c r="I142" s="47" t="s">
        <v>701</v>
      </c>
      <c r="J142" s="48" t="s">
        <v>702</v>
      </c>
      <c r="K142" s="48" t="s">
        <v>437</v>
      </c>
      <c r="L142" s="48" t="s">
        <v>246</v>
      </c>
      <c r="M142" s="48" t="s">
        <v>715</v>
      </c>
      <c r="N142" s="48" t="s">
        <v>835</v>
      </c>
      <c r="O142" s="49">
        <v>0</v>
      </c>
      <c r="P142" s="49">
        <v>0</v>
      </c>
      <c r="Q142" s="49">
        <v>0</v>
      </c>
      <c r="R142" s="49">
        <v>0</v>
      </c>
      <c r="S142" s="50" t="s">
        <v>794</v>
      </c>
      <c r="T142" s="49">
        <v>0</v>
      </c>
      <c r="U142" s="48" t="s">
        <v>249</v>
      </c>
      <c r="V142" s="46" t="s">
        <v>1514</v>
      </c>
      <c r="W142" s="9">
        <f t="shared" si="3"/>
        <v>53</v>
      </c>
    </row>
    <row r="143" spans="1:23" s="10" customFormat="1" ht="183.75" customHeight="1">
      <c r="A143" s="8">
        <v>9</v>
      </c>
      <c r="B143" s="51" t="s">
        <v>699</v>
      </c>
      <c r="C143" s="51" t="s">
        <v>108</v>
      </c>
      <c r="D143" s="51" t="s">
        <v>207</v>
      </c>
      <c r="E143" s="44">
        <v>1</v>
      </c>
      <c r="F143" s="45">
        <v>411</v>
      </c>
      <c r="G143" s="46" t="s">
        <v>1283</v>
      </c>
      <c r="H143" s="46" t="s">
        <v>552</v>
      </c>
      <c r="I143" s="47">
        <v>20020941101304</v>
      </c>
      <c r="J143" s="48" t="s">
        <v>438</v>
      </c>
      <c r="K143" s="48" t="s">
        <v>509</v>
      </c>
      <c r="L143" s="48" t="s">
        <v>246</v>
      </c>
      <c r="M143" s="48" t="s">
        <v>715</v>
      </c>
      <c r="N143" s="48" t="s">
        <v>703</v>
      </c>
      <c r="O143" s="49">
        <v>4436184373.64</v>
      </c>
      <c r="P143" s="49">
        <v>9895337348.73</v>
      </c>
      <c r="Q143" s="49">
        <v>152375827.56</v>
      </c>
      <c r="R143" s="49">
        <v>12753448816.24</v>
      </c>
      <c r="S143" s="50" t="s">
        <v>1754</v>
      </c>
      <c r="T143" s="49">
        <v>1730448733.69</v>
      </c>
      <c r="U143" s="48" t="s">
        <v>716</v>
      </c>
      <c r="V143" s="46" t="s">
        <v>1395</v>
      </c>
      <c r="W143" s="9">
        <f t="shared" si="3"/>
        <v>1304</v>
      </c>
    </row>
    <row r="144" spans="1:23" s="10" customFormat="1" ht="268.5" customHeight="1">
      <c r="A144" s="8">
        <v>9</v>
      </c>
      <c r="B144" s="51" t="s">
        <v>699</v>
      </c>
      <c r="C144" s="51" t="s">
        <v>108</v>
      </c>
      <c r="D144" s="51" t="s">
        <v>207</v>
      </c>
      <c r="E144" s="44">
        <v>1</v>
      </c>
      <c r="F144" s="45" t="s">
        <v>441</v>
      </c>
      <c r="G144" s="46" t="s">
        <v>442</v>
      </c>
      <c r="H144" s="46" t="s">
        <v>442</v>
      </c>
      <c r="I144" s="47" t="s">
        <v>443</v>
      </c>
      <c r="J144" s="48" t="s">
        <v>577</v>
      </c>
      <c r="K144" s="48" t="s">
        <v>404</v>
      </c>
      <c r="L144" s="48" t="s">
        <v>743</v>
      </c>
      <c r="M144" s="48" t="s">
        <v>897</v>
      </c>
      <c r="N144" s="48" t="s">
        <v>835</v>
      </c>
      <c r="O144" s="49">
        <v>8754506.37</v>
      </c>
      <c r="P144" s="49">
        <v>52888404.56</v>
      </c>
      <c r="Q144" s="49">
        <v>511638.39</v>
      </c>
      <c r="R144" s="49">
        <v>53185519.47</v>
      </c>
      <c r="S144" s="50" t="s">
        <v>1755</v>
      </c>
      <c r="T144" s="49">
        <v>8969029.85</v>
      </c>
      <c r="U144" s="48" t="s">
        <v>716</v>
      </c>
      <c r="V144" s="46" t="s">
        <v>1086</v>
      </c>
      <c r="W144" s="9">
        <f t="shared" si="3"/>
        <v>961</v>
      </c>
    </row>
    <row r="145" spans="1:23" s="10" customFormat="1" ht="127.5" customHeight="1">
      <c r="A145" s="8">
        <v>9</v>
      </c>
      <c r="B145" s="51" t="s">
        <v>699</v>
      </c>
      <c r="C145" s="51" t="s">
        <v>108</v>
      </c>
      <c r="D145" s="51" t="s">
        <v>207</v>
      </c>
      <c r="E145" s="44">
        <v>1</v>
      </c>
      <c r="F145" s="45" t="s">
        <v>441</v>
      </c>
      <c r="G145" s="46" t="s">
        <v>442</v>
      </c>
      <c r="H145" s="46" t="s">
        <v>442</v>
      </c>
      <c r="I145" s="47" t="s">
        <v>444</v>
      </c>
      <c r="J145" s="48" t="s">
        <v>24</v>
      </c>
      <c r="K145" s="48" t="s">
        <v>445</v>
      </c>
      <c r="L145" s="48" t="s">
        <v>743</v>
      </c>
      <c r="M145" s="48" t="s">
        <v>422</v>
      </c>
      <c r="N145" s="48" t="s">
        <v>703</v>
      </c>
      <c r="O145" s="49">
        <v>57241788.72</v>
      </c>
      <c r="P145" s="49">
        <v>0</v>
      </c>
      <c r="Q145" s="49">
        <v>1627110.68</v>
      </c>
      <c r="R145" s="49">
        <v>239345.73</v>
      </c>
      <c r="S145" s="50" t="s">
        <v>1417</v>
      </c>
      <c r="T145" s="49">
        <v>58629553.67</v>
      </c>
      <c r="U145" s="48" t="s">
        <v>716</v>
      </c>
      <c r="V145" s="46" t="s">
        <v>1087</v>
      </c>
      <c r="W145" s="9">
        <f t="shared" si="3"/>
        <v>1406</v>
      </c>
    </row>
    <row r="146" spans="1:23" s="10" customFormat="1" ht="174" customHeight="1">
      <c r="A146" s="8">
        <v>9</v>
      </c>
      <c r="B146" s="51" t="s">
        <v>699</v>
      </c>
      <c r="C146" s="51" t="s">
        <v>108</v>
      </c>
      <c r="D146" s="51" t="s">
        <v>207</v>
      </c>
      <c r="E146" s="44">
        <v>1</v>
      </c>
      <c r="F146" s="45" t="s">
        <v>441</v>
      </c>
      <c r="G146" s="46" t="s">
        <v>442</v>
      </c>
      <c r="H146" s="46" t="s">
        <v>442</v>
      </c>
      <c r="I146" s="47" t="s">
        <v>33</v>
      </c>
      <c r="J146" s="48" t="s">
        <v>1363</v>
      </c>
      <c r="K146" s="48" t="s">
        <v>1364</v>
      </c>
      <c r="L146" s="48" t="s">
        <v>743</v>
      </c>
      <c r="M146" s="48" t="s">
        <v>422</v>
      </c>
      <c r="N146" s="48" t="s">
        <v>835</v>
      </c>
      <c r="O146" s="49">
        <v>135389127.96</v>
      </c>
      <c r="P146" s="49">
        <v>0</v>
      </c>
      <c r="Q146" s="49">
        <v>2847031.48</v>
      </c>
      <c r="R146" s="49">
        <v>74380233.62</v>
      </c>
      <c r="S146" s="50" t="s">
        <v>1756</v>
      </c>
      <c r="T146" s="49">
        <v>63855925.82</v>
      </c>
      <c r="U146" s="48" t="s">
        <v>716</v>
      </c>
      <c r="V146" s="46" t="s">
        <v>1757</v>
      </c>
      <c r="W146" s="9">
        <f t="shared" si="3"/>
        <v>1482</v>
      </c>
    </row>
    <row r="147" spans="1:23" s="10" customFormat="1" ht="127.5" customHeight="1">
      <c r="A147" s="8">
        <v>9</v>
      </c>
      <c r="B147" s="51" t="s">
        <v>699</v>
      </c>
      <c r="C147" s="51" t="s">
        <v>108</v>
      </c>
      <c r="D147" s="51" t="s">
        <v>207</v>
      </c>
      <c r="E147" s="44">
        <v>1</v>
      </c>
      <c r="F147" s="45" t="s">
        <v>651</v>
      </c>
      <c r="G147" s="46" t="s">
        <v>652</v>
      </c>
      <c r="H147" s="46" t="s">
        <v>652</v>
      </c>
      <c r="I147" s="47" t="s">
        <v>653</v>
      </c>
      <c r="J147" s="48" t="s">
        <v>723</v>
      </c>
      <c r="K147" s="48" t="s">
        <v>406</v>
      </c>
      <c r="L147" s="48" t="s">
        <v>246</v>
      </c>
      <c r="M147" s="48" t="s">
        <v>715</v>
      </c>
      <c r="N147" s="48" t="s">
        <v>835</v>
      </c>
      <c r="O147" s="49">
        <v>652835.18</v>
      </c>
      <c r="P147" s="49">
        <v>0</v>
      </c>
      <c r="Q147" s="49">
        <v>227347.4</v>
      </c>
      <c r="R147" s="49">
        <v>149214.01</v>
      </c>
      <c r="S147" s="50" t="s">
        <v>1466</v>
      </c>
      <c r="T147" s="49">
        <v>730968.57</v>
      </c>
      <c r="U147" s="48" t="s">
        <v>716</v>
      </c>
      <c r="V147" s="46" t="s">
        <v>1758</v>
      </c>
      <c r="W147" s="9">
        <f t="shared" si="3"/>
        <v>57</v>
      </c>
    </row>
    <row r="148" spans="1:23" s="10" customFormat="1" ht="127.5" customHeight="1">
      <c r="A148" s="8">
        <v>9</v>
      </c>
      <c r="B148" s="51" t="s">
        <v>699</v>
      </c>
      <c r="C148" s="51" t="s">
        <v>108</v>
      </c>
      <c r="D148" s="51" t="s">
        <v>207</v>
      </c>
      <c r="E148" s="44">
        <v>1</v>
      </c>
      <c r="F148" s="45" t="s">
        <v>651</v>
      </c>
      <c r="G148" s="46" t="s">
        <v>652</v>
      </c>
      <c r="H148" s="46" t="s">
        <v>652</v>
      </c>
      <c r="I148" s="47" t="s">
        <v>724</v>
      </c>
      <c r="J148" s="48" t="s">
        <v>725</v>
      </c>
      <c r="K148" s="48" t="s">
        <v>405</v>
      </c>
      <c r="L148" s="48" t="s">
        <v>246</v>
      </c>
      <c r="M148" s="48" t="s">
        <v>247</v>
      </c>
      <c r="N148" s="48" t="s">
        <v>370</v>
      </c>
      <c r="O148" s="49">
        <v>318924811.15</v>
      </c>
      <c r="P148" s="49">
        <v>2638583867.2</v>
      </c>
      <c r="Q148" s="49">
        <v>6837060.46</v>
      </c>
      <c r="R148" s="49">
        <v>2704434389.62</v>
      </c>
      <c r="S148" s="50" t="s">
        <v>1759</v>
      </c>
      <c r="T148" s="49">
        <v>259911349.19</v>
      </c>
      <c r="U148" s="48" t="s">
        <v>716</v>
      </c>
      <c r="V148" s="46" t="s">
        <v>1760</v>
      </c>
      <c r="W148" s="9">
        <f t="shared" si="3"/>
        <v>731</v>
      </c>
    </row>
    <row r="149" spans="1:23" s="10" customFormat="1" ht="127.5" customHeight="1">
      <c r="A149" s="8">
        <v>9</v>
      </c>
      <c r="B149" s="51" t="s">
        <v>699</v>
      </c>
      <c r="C149" s="51" t="s">
        <v>108</v>
      </c>
      <c r="D149" s="51" t="s">
        <v>207</v>
      </c>
      <c r="E149" s="44">
        <v>1</v>
      </c>
      <c r="F149" s="45" t="s">
        <v>1418</v>
      </c>
      <c r="G149" s="46" t="s">
        <v>1419</v>
      </c>
      <c r="H149" s="46" t="s">
        <v>1419</v>
      </c>
      <c r="I149" s="47" t="s">
        <v>1420</v>
      </c>
      <c r="J149" s="48" t="s">
        <v>1421</v>
      </c>
      <c r="K149" s="48" t="s">
        <v>1422</v>
      </c>
      <c r="L149" s="48" t="s">
        <v>246</v>
      </c>
      <c r="M149" s="48" t="s">
        <v>247</v>
      </c>
      <c r="N149" s="48" t="s">
        <v>703</v>
      </c>
      <c r="O149" s="49">
        <v>1498400143.6</v>
      </c>
      <c r="P149" s="49">
        <v>20571734567.37</v>
      </c>
      <c r="Q149" s="49">
        <v>201915999.53</v>
      </c>
      <c r="R149" s="49">
        <v>2864414328.72</v>
      </c>
      <c r="S149" s="50" t="s">
        <v>1761</v>
      </c>
      <c r="T149" s="49">
        <v>19407636381.78</v>
      </c>
      <c r="U149" s="48" t="s">
        <v>716</v>
      </c>
      <c r="V149" s="46" t="s">
        <v>1423</v>
      </c>
      <c r="W149" s="9">
        <f t="shared" si="3"/>
        <v>1581</v>
      </c>
    </row>
    <row r="150" spans="1:23" s="22" customFormat="1" ht="15" outlineLevel="2">
      <c r="A150" s="20"/>
      <c r="B150" s="59" t="s">
        <v>299</v>
      </c>
      <c r="C150" s="60"/>
      <c r="D150" s="60"/>
      <c r="E150" s="39">
        <f>SUBTOTAL(9,E151:E154)</f>
        <v>4</v>
      </c>
      <c r="F150" s="40"/>
      <c r="G150" s="40"/>
      <c r="H150" s="40"/>
      <c r="I150" s="41"/>
      <c r="J150" s="40"/>
      <c r="K150" s="40"/>
      <c r="L150" s="40"/>
      <c r="M150" s="40"/>
      <c r="N150" s="40"/>
      <c r="O150" s="42"/>
      <c r="P150" s="42"/>
      <c r="Q150" s="42"/>
      <c r="R150" s="42"/>
      <c r="S150" s="40"/>
      <c r="T150" s="42"/>
      <c r="U150" s="40"/>
      <c r="V150" s="43"/>
      <c r="W150" s="21"/>
    </row>
    <row r="151" spans="1:23" s="10" customFormat="1" ht="127.5" customHeight="1">
      <c r="A151" s="8">
        <v>9</v>
      </c>
      <c r="B151" s="51" t="s">
        <v>699</v>
      </c>
      <c r="C151" s="51" t="s">
        <v>108</v>
      </c>
      <c r="D151" s="51" t="s">
        <v>562</v>
      </c>
      <c r="E151" s="44">
        <v>1</v>
      </c>
      <c r="F151" s="45">
        <v>643</v>
      </c>
      <c r="G151" s="46" t="s">
        <v>439</v>
      </c>
      <c r="H151" s="46" t="s">
        <v>440</v>
      </c>
      <c r="I151" s="47">
        <v>19980965100759</v>
      </c>
      <c r="J151" s="48" t="s">
        <v>85</v>
      </c>
      <c r="K151" s="48" t="s">
        <v>365</v>
      </c>
      <c r="L151" s="48" t="s">
        <v>743</v>
      </c>
      <c r="M151" s="48" t="s">
        <v>678</v>
      </c>
      <c r="N151" s="48" t="s">
        <v>703</v>
      </c>
      <c r="O151" s="49">
        <v>0</v>
      </c>
      <c r="P151" s="49">
        <v>0</v>
      </c>
      <c r="Q151" s="49">
        <v>0</v>
      </c>
      <c r="R151" s="49">
        <v>0</v>
      </c>
      <c r="S151" s="50" t="s">
        <v>1150</v>
      </c>
      <c r="T151" s="49">
        <v>0</v>
      </c>
      <c r="U151" s="48" t="s">
        <v>249</v>
      </c>
      <c r="V151" s="46" t="s">
        <v>1762</v>
      </c>
      <c r="W151" s="9">
        <f>IF(OR(LEFT(I151)="7",LEFT(I151,1)="8"),VALUE(RIGHT(I151,3)),VALUE(RIGHT(I151,4)))</f>
        <v>759</v>
      </c>
    </row>
    <row r="152" spans="1:23" s="10" customFormat="1" ht="127.5" customHeight="1">
      <c r="A152" s="8">
        <v>9</v>
      </c>
      <c r="B152" s="51" t="s">
        <v>699</v>
      </c>
      <c r="C152" s="51" t="s">
        <v>108</v>
      </c>
      <c r="D152" s="51" t="s">
        <v>562</v>
      </c>
      <c r="E152" s="44">
        <v>1</v>
      </c>
      <c r="F152" s="45" t="s">
        <v>441</v>
      </c>
      <c r="G152" s="46" t="s">
        <v>442</v>
      </c>
      <c r="H152" s="46" t="s">
        <v>641</v>
      </c>
      <c r="I152" s="47" t="s">
        <v>642</v>
      </c>
      <c r="J152" s="48" t="s">
        <v>516</v>
      </c>
      <c r="K152" s="48" t="s">
        <v>1</v>
      </c>
      <c r="L152" s="48" t="s">
        <v>246</v>
      </c>
      <c r="M152" s="48" t="s">
        <v>715</v>
      </c>
      <c r="N152" s="48" t="s">
        <v>703</v>
      </c>
      <c r="O152" s="49">
        <v>0</v>
      </c>
      <c r="P152" s="49">
        <v>0</v>
      </c>
      <c r="Q152" s="49">
        <v>0</v>
      </c>
      <c r="R152" s="49">
        <v>0</v>
      </c>
      <c r="S152" s="50" t="s">
        <v>1158</v>
      </c>
      <c r="T152" s="49">
        <v>0</v>
      </c>
      <c r="U152" s="48" t="s">
        <v>716</v>
      </c>
      <c r="V152" s="46" t="s">
        <v>1319</v>
      </c>
      <c r="W152" s="9">
        <f>IF(OR(LEFT(I152)="7",LEFT(I152,1)="8"),VALUE(RIGHT(I152,3)),VALUE(RIGHT(I152,4)))</f>
        <v>64</v>
      </c>
    </row>
    <row r="153" spans="1:23" s="10" customFormat="1" ht="171" customHeight="1">
      <c r="A153" s="8">
        <v>9</v>
      </c>
      <c r="B153" s="51" t="s">
        <v>699</v>
      </c>
      <c r="C153" s="51" t="s">
        <v>108</v>
      </c>
      <c r="D153" s="51" t="s">
        <v>562</v>
      </c>
      <c r="E153" s="44">
        <v>1</v>
      </c>
      <c r="F153" s="45" t="s">
        <v>441</v>
      </c>
      <c r="G153" s="46" t="s">
        <v>442</v>
      </c>
      <c r="H153" s="46" t="s">
        <v>1151</v>
      </c>
      <c r="I153" s="47" t="s">
        <v>1152</v>
      </c>
      <c r="J153" s="48" t="s">
        <v>1153</v>
      </c>
      <c r="K153" s="48" t="s">
        <v>1154</v>
      </c>
      <c r="L153" s="48" t="s">
        <v>743</v>
      </c>
      <c r="M153" s="48" t="s">
        <v>1155</v>
      </c>
      <c r="N153" s="48" t="s">
        <v>703</v>
      </c>
      <c r="O153" s="49">
        <v>0</v>
      </c>
      <c r="P153" s="49">
        <v>0</v>
      </c>
      <c r="Q153" s="49">
        <v>0</v>
      </c>
      <c r="R153" s="49">
        <v>0</v>
      </c>
      <c r="S153" s="50" t="s">
        <v>1156</v>
      </c>
      <c r="T153" s="49">
        <v>0</v>
      </c>
      <c r="U153" s="48" t="s">
        <v>716</v>
      </c>
      <c r="V153" s="46" t="s">
        <v>1157</v>
      </c>
      <c r="W153" s="9">
        <f>IF(OR(LEFT(I153)="7",LEFT(I153,1)="8"),VALUE(RIGHT(I153,3)),VALUE(RIGHT(I153,4)))</f>
        <v>1549</v>
      </c>
    </row>
    <row r="154" spans="1:23" s="10" customFormat="1" ht="164.25" customHeight="1">
      <c r="A154" s="8">
        <v>9</v>
      </c>
      <c r="B154" s="51" t="s">
        <v>699</v>
      </c>
      <c r="C154" s="51" t="s">
        <v>108</v>
      </c>
      <c r="D154" s="51" t="s">
        <v>562</v>
      </c>
      <c r="E154" s="44">
        <v>1</v>
      </c>
      <c r="F154" s="45" t="s">
        <v>441</v>
      </c>
      <c r="G154" s="46" t="s">
        <v>442</v>
      </c>
      <c r="H154" s="46" t="s">
        <v>1424</v>
      </c>
      <c r="I154" s="47" t="s">
        <v>1425</v>
      </c>
      <c r="J154" s="48" t="s">
        <v>1426</v>
      </c>
      <c r="K154" s="48" t="s">
        <v>1427</v>
      </c>
      <c r="L154" s="48" t="s">
        <v>743</v>
      </c>
      <c r="M154" s="48" t="s">
        <v>1428</v>
      </c>
      <c r="N154" s="48" t="s">
        <v>703</v>
      </c>
      <c r="O154" s="49">
        <v>0</v>
      </c>
      <c r="P154" s="49">
        <v>0</v>
      </c>
      <c r="Q154" s="49">
        <v>0</v>
      </c>
      <c r="R154" s="49">
        <v>0</v>
      </c>
      <c r="S154" s="50" t="s">
        <v>1763</v>
      </c>
      <c r="T154" s="49">
        <v>0</v>
      </c>
      <c r="U154" s="48" t="s">
        <v>716</v>
      </c>
      <c r="V154" s="46" t="s">
        <v>1429</v>
      </c>
      <c r="W154" s="9">
        <f>IF(OR(LEFT(I154)="7",LEFT(I154,1)="8"),VALUE(RIGHT(I154,3)),VALUE(RIGHT(I154,4)))</f>
        <v>1580</v>
      </c>
    </row>
    <row r="155" spans="1:23" s="22" customFormat="1" ht="15" outlineLevel="2">
      <c r="A155" s="20"/>
      <c r="B155" s="59" t="s">
        <v>301</v>
      </c>
      <c r="C155" s="60"/>
      <c r="D155" s="60"/>
      <c r="E155" s="39">
        <f>SUBTOTAL(9,E156:E160)</f>
        <v>5</v>
      </c>
      <c r="F155" s="40"/>
      <c r="G155" s="40"/>
      <c r="H155" s="40"/>
      <c r="I155" s="41"/>
      <c r="J155" s="40"/>
      <c r="K155" s="40"/>
      <c r="L155" s="40"/>
      <c r="M155" s="40"/>
      <c r="N155" s="40"/>
      <c r="O155" s="42"/>
      <c r="P155" s="42"/>
      <c r="Q155" s="42"/>
      <c r="R155" s="42"/>
      <c r="S155" s="40"/>
      <c r="T155" s="42"/>
      <c r="U155" s="40"/>
      <c r="V155" s="43"/>
      <c r="W155" s="21"/>
    </row>
    <row r="156" spans="1:23" s="10" customFormat="1" ht="127.5" customHeight="1">
      <c r="A156" s="8">
        <v>9</v>
      </c>
      <c r="B156" s="51" t="s">
        <v>699</v>
      </c>
      <c r="C156" s="51" t="s">
        <v>108</v>
      </c>
      <c r="D156" s="51" t="s">
        <v>836</v>
      </c>
      <c r="E156" s="44">
        <v>1</v>
      </c>
      <c r="F156" s="45" t="s">
        <v>441</v>
      </c>
      <c r="G156" s="46" t="s">
        <v>442</v>
      </c>
      <c r="H156" s="46" t="s">
        <v>645</v>
      </c>
      <c r="I156" s="47" t="s">
        <v>646</v>
      </c>
      <c r="J156" s="48" t="s">
        <v>498</v>
      </c>
      <c r="K156" s="48" t="s">
        <v>5</v>
      </c>
      <c r="L156" s="48" t="s">
        <v>743</v>
      </c>
      <c r="M156" s="48" t="s">
        <v>288</v>
      </c>
      <c r="N156" s="48" t="s">
        <v>703</v>
      </c>
      <c r="O156" s="49">
        <v>0</v>
      </c>
      <c r="P156" s="49">
        <v>0</v>
      </c>
      <c r="Q156" s="49">
        <v>0</v>
      </c>
      <c r="R156" s="49">
        <v>0</v>
      </c>
      <c r="S156" s="50" t="s">
        <v>1159</v>
      </c>
      <c r="T156" s="49">
        <v>0</v>
      </c>
      <c r="U156" s="48" t="s">
        <v>716</v>
      </c>
      <c r="V156" s="46" t="s">
        <v>1160</v>
      </c>
      <c r="W156" s="9">
        <f>IF(OR(LEFT(I156)="7",LEFT(I156,1)="8"),VALUE(RIGHT(I156,3)),VALUE(RIGHT(I156,4)))</f>
        <v>246</v>
      </c>
    </row>
    <row r="157" spans="1:23" s="10" customFormat="1" ht="127.5" customHeight="1">
      <c r="A157" s="8">
        <v>9</v>
      </c>
      <c r="B157" s="51" t="s">
        <v>699</v>
      </c>
      <c r="C157" s="51" t="s">
        <v>108</v>
      </c>
      <c r="D157" s="51" t="s">
        <v>836</v>
      </c>
      <c r="E157" s="44">
        <v>1</v>
      </c>
      <c r="F157" s="45" t="s">
        <v>441</v>
      </c>
      <c r="G157" s="46" t="s">
        <v>442</v>
      </c>
      <c r="H157" s="46" t="s">
        <v>6</v>
      </c>
      <c r="I157" s="47" t="s">
        <v>647</v>
      </c>
      <c r="J157" s="48" t="s">
        <v>648</v>
      </c>
      <c r="K157" s="48" t="s">
        <v>7</v>
      </c>
      <c r="L157" s="48" t="s">
        <v>743</v>
      </c>
      <c r="M157" s="48" t="s">
        <v>447</v>
      </c>
      <c r="N157" s="48" t="s">
        <v>703</v>
      </c>
      <c r="O157" s="49">
        <v>0</v>
      </c>
      <c r="P157" s="49">
        <v>0</v>
      </c>
      <c r="Q157" s="49">
        <v>0</v>
      </c>
      <c r="R157" s="49">
        <v>0</v>
      </c>
      <c r="S157" s="50" t="s">
        <v>1161</v>
      </c>
      <c r="T157" s="49">
        <v>0</v>
      </c>
      <c r="U157" s="48" t="s">
        <v>716</v>
      </c>
      <c r="V157" s="46" t="s">
        <v>1162</v>
      </c>
      <c r="W157" s="9">
        <f>IF(OR(LEFT(I157)="7",LEFT(I157,1)="8"),VALUE(RIGHT(I157,3)),VALUE(RIGHT(I157,4)))</f>
        <v>247</v>
      </c>
    </row>
    <row r="158" spans="1:23" s="10" customFormat="1" ht="127.5" customHeight="1">
      <c r="A158" s="8">
        <v>9</v>
      </c>
      <c r="B158" s="51" t="s">
        <v>699</v>
      </c>
      <c r="C158" s="51" t="s">
        <v>108</v>
      </c>
      <c r="D158" s="51" t="s">
        <v>836</v>
      </c>
      <c r="E158" s="44">
        <v>1</v>
      </c>
      <c r="F158" s="45" t="s">
        <v>441</v>
      </c>
      <c r="G158" s="46" t="s">
        <v>442</v>
      </c>
      <c r="H158" s="46" t="s">
        <v>649</v>
      </c>
      <c r="I158" s="47" t="s">
        <v>650</v>
      </c>
      <c r="J158" s="48" t="s">
        <v>1284</v>
      </c>
      <c r="K158" s="48" t="s">
        <v>1285</v>
      </c>
      <c r="L158" s="48" t="s">
        <v>743</v>
      </c>
      <c r="M158" s="48" t="s">
        <v>447</v>
      </c>
      <c r="N158" s="48" t="s">
        <v>703</v>
      </c>
      <c r="O158" s="49">
        <v>0</v>
      </c>
      <c r="P158" s="49">
        <v>0</v>
      </c>
      <c r="Q158" s="49">
        <v>0</v>
      </c>
      <c r="R158" s="49">
        <v>0</v>
      </c>
      <c r="S158" s="50" t="s">
        <v>1163</v>
      </c>
      <c r="T158" s="49">
        <v>0</v>
      </c>
      <c r="U158" s="48" t="s">
        <v>716</v>
      </c>
      <c r="V158" s="46" t="s">
        <v>1164</v>
      </c>
      <c r="W158" s="9">
        <f>IF(OR(LEFT(I158)="7",LEFT(I158,1)="8"),VALUE(RIGHT(I158,3)),VALUE(RIGHT(I158,4)))</f>
        <v>252</v>
      </c>
    </row>
    <row r="159" spans="1:23" s="10" customFormat="1" ht="127.5" customHeight="1">
      <c r="A159" s="8">
        <v>9</v>
      </c>
      <c r="B159" s="51" t="s">
        <v>699</v>
      </c>
      <c r="C159" s="51" t="s">
        <v>108</v>
      </c>
      <c r="D159" s="51" t="s">
        <v>836</v>
      </c>
      <c r="E159" s="44">
        <v>1</v>
      </c>
      <c r="F159" s="45" t="s">
        <v>441</v>
      </c>
      <c r="G159" s="46" t="s">
        <v>442</v>
      </c>
      <c r="H159" s="46" t="s">
        <v>368</v>
      </c>
      <c r="I159" s="47" t="s">
        <v>643</v>
      </c>
      <c r="J159" s="48" t="s">
        <v>1066</v>
      </c>
      <c r="K159" s="48" t="s">
        <v>4</v>
      </c>
      <c r="L159" s="48" t="s">
        <v>743</v>
      </c>
      <c r="M159" s="48" t="s">
        <v>676</v>
      </c>
      <c r="N159" s="48" t="s">
        <v>703</v>
      </c>
      <c r="O159" s="49">
        <v>0</v>
      </c>
      <c r="P159" s="49">
        <v>0</v>
      </c>
      <c r="Q159" s="49">
        <v>0</v>
      </c>
      <c r="R159" s="49">
        <v>0</v>
      </c>
      <c r="S159" s="50" t="s">
        <v>1165</v>
      </c>
      <c r="T159" s="49">
        <v>0</v>
      </c>
      <c r="U159" s="48" t="s">
        <v>716</v>
      </c>
      <c r="V159" s="46" t="s">
        <v>1166</v>
      </c>
      <c r="W159" s="9">
        <f>IF(OR(LEFT(I159)="7",LEFT(I159,1)="8"),VALUE(RIGHT(I159,3)),VALUE(RIGHT(I159,4)))</f>
        <v>320</v>
      </c>
    </row>
    <row r="160" spans="1:23" s="10" customFormat="1" ht="127.5" customHeight="1">
      <c r="A160" s="8">
        <v>9</v>
      </c>
      <c r="B160" s="51" t="s">
        <v>699</v>
      </c>
      <c r="C160" s="51" t="s">
        <v>108</v>
      </c>
      <c r="D160" s="51" t="s">
        <v>836</v>
      </c>
      <c r="E160" s="44">
        <v>1</v>
      </c>
      <c r="F160" s="45" t="s">
        <v>441</v>
      </c>
      <c r="G160" s="46" t="s">
        <v>442</v>
      </c>
      <c r="H160" s="46" t="s">
        <v>367</v>
      </c>
      <c r="I160" s="47">
        <v>700009213341</v>
      </c>
      <c r="J160" s="48" t="s">
        <v>2</v>
      </c>
      <c r="K160" s="48" t="s">
        <v>3</v>
      </c>
      <c r="L160" s="48" t="s">
        <v>743</v>
      </c>
      <c r="M160" s="48" t="s">
        <v>676</v>
      </c>
      <c r="N160" s="48" t="s">
        <v>703</v>
      </c>
      <c r="O160" s="49">
        <v>0</v>
      </c>
      <c r="P160" s="49">
        <v>0</v>
      </c>
      <c r="Q160" s="49">
        <v>0</v>
      </c>
      <c r="R160" s="49">
        <v>0</v>
      </c>
      <c r="S160" s="50" t="s">
        <v>1167</v>
      </c>
      <c r="T160" s="49">
        <v>0</v>
      </c>
      <c r="U160" s="48" t="s">
        <v>716</v>
      </c>
      <c r="V160" s="46" t="s">
        <v>1168</v>
      </c>
      <c r="W160" s="9">
        <f>IF(OR(LEFT(I160)="7",LEFT(I160,1)="8"),VALUE(RIGHT(I160,3)),VALUE(RIGHT(I160,4)))</f>
        <v>341</v>
      </c>
    </row>
    <row r="161" spans="1:23" s="19" customFormat="1" ht="15" outlineLevel="1">
      <c r="A161" s="17"/>
      <c r="B161" s="63" t="s">
        <v>175</v>
      </c>
      <c r="C161" s="64" t="s">
        <v>720</v>
      </c>
      <c r="D161" s="64"/>
      <c r="E161" s="34">
        <f>SUBTOTAL(9,E163)</f>
        <v>1</v>
      </c>
      <c r="F161" s="35"/>
      <c r="G161" s="35"/>
      <c r="H161" s="35"/>
      <c r="I161" s="36"/>
      <c r="J161" s="35"/>
      <c r="K161" s="35"/>
      <c r="L161" s="35"/>
      <c r="M161" s="35"/>
      <c r="N161" s="35"/>
      <c r="O161" s="37"/>
      <c r="P161" s="37"/>
      <c r="Q161" s="37"/>
      <c r="R161" s="37"/>
      <c r="S161" s="35"/>
      <c r="T161" s="37"/>
      <c r="U161" s="35"/>
      <c r="V161" s="38"/>
      <c r="W161" s="18"/>
    </row>
    <row r="162" spans="1:23" s="22" customFormat="1" ht="15" outlineLevel="2">
      <c r="A162" s="20"/>
      <c r="B162" s="59" t="s">
        <v>298</v>
      </c>
      <c r="C162" s="60"/>
      <c r="D162" s="60"/>
      <c r="E162" s="39">
        <f>SUBTOTAL(9,E163)</f>
        <v>1</v>
      </c>
      <c r="F162" s="40"/>
      <c r="G162" s="40"/>
      <c r="H162" s="40"/>
      <c r="I162" s="41"/>
      <c r="J162" s="40"/>
      <c r="K162" s="40"/>
      <c r="L162" s="40"/>
      <c r="M162" s="40"/>
      <c r="N162" s="40"/>
      <c r="O162" s="42"/>
      <c r="P162" s="42"/>
      <c r="Q162" s="42"/>
      <c r="R162" s="42"/>
      <c r="S162" s="40"/>
      <c r="T162" s="42"/>
      <c r="U162" s="40"/>
      <c r="V162" s="43"/>
      <c r="W162" s="21"/>
    </row>
    <row r="163" spans="1:23" s="10" customFormat="1" ht="265.5" customHeight="1">
      <c r="A163" s="8">
        <v>9</v>
      </c>
      <c r="B163" s="51" t="s">
        <v>699</v>
      </c>
      <c r="C163" s="51" t="s">
        <v>70</v>
      </c>
      <c r="D163" s="51" t="s">
        <v>207</v>
      </c>
      <c r="E163" s="44">
        <v>1</v>
      </c>
      <c r="F163" s="45" t="s">
        <v>726</v>
      </c>
      <c r="G163" s="46" t="s">
        <v>727</v>
      </c>
      <c r="H163" s="46" t="s">
        <v>727</v>
      </c>
      <c r="I163" s="47" t="s">
        <v>978</v>
      </c>
      <c r="J163" s="48" t="s">
        <v>979</v>
      </c>
      <c r="K163" s="48" t="s">
        <v>980</v>
      </c>
      <c r="L163" s="48" t="s">
        <v>246</v>
      </c>
      <c r="M163" s="48" t="s">
        <v>247</v>
      </c>
      <c r="N163" s="48" t="s">
        <v>703</v>
      </c>
      <c r="O163" s="49">
        <v>19315994.88</v>
      </c>
      <c r="P163" s="49">
        <v>0</v>
      </c>
      <c r="Q163" s="49">
        <v>582198.37</v>
      </c>
      <c r="R163" s="49">
        <v>408324.27</v>
      </c>
      <c r="S163" s="50" t="s">
        <v>1764</v>
      </c>
      <c r="T163" s="49">
        <v>19489868.98</v>
      </c>
      <c r="U163" s="48" t="s">
        <v>716</v>
      </c>
      <c r="V163" s="46" t="s">
        <v>1765</v>
      </c>
      <c r="W163" s="9">
        <f>IF(OR(LEFT(I163)="7",LEFT(I163,1)="8"),VALUE(RIGHT(I163,3)),VALUE(RIGHT(I163,4)))</f>
        <v>1522</v>
      </c>
    </row>
    <row r="164" spans="1:23" s="16" customFormat="1" ht="30" customHeight="1" outlineLevel="3">
      <c r="A164" s="14"/>
      <c r="B164" s="61" t="s">
        <v>728</v>
      </c>
      <c r="C164" s="62"/>
      <c r="D164" s="62"/>
      <c r="E164" s="28">
        <f>SUBTOTAL(9,E167:E179)</f>
        <v>10</v>
      </c>
      <c r="F164" s="29"/>
      <c r="G164" s="29"/>
      <c r="H164" s="29"/>
      <c r="I164" s="30"/>
      <c r="J164" s="29"/>
      <c r="K164" s="29"/>
      <c r="L164" s="29"/>
      <c r="M164" s="29"/>
      <c r="N164" s="29"/>
      <c r="O164" s="31"/>
      <c r="P164" s="32"/>
      <c r="Q164" s="32"/>
      <c r="R164" s="32"/>
      <c r="S164" s="29"/>
      <c r="T164" s="32"/>
      <c r="U164" s="29"/>
      <c r="V164" s="33"/>
      <c r="W164" s="15"/>
    </row>
    <row r="165" spans="1:23" s="19" customFormat="1" ht="15" outlineLevel="1">
      <c r="A165" s="17"/>
      <c r="B165" s="63" t="s">
        <v>722</v>
      </c>
      <c r="C165" s="64" t="s">
        <v>720</v>
      </c>
      <c r="D165" s="64"/>
      <c r="E165" s="34">
        <f>SUBTOTAL(9,E167:E176)</f>
        <v>9</v>
      </c>
      <c r="F165" s="35"/>
      <c r="G165" s="35"/>
      <c r="H165" s="35"/>
      <c r="I165" s="36"/>
      <c r="J165" s="35"/>
      <c r="K165" s="35"/>
      <c r="L165" s="35"/>
      <c r="M165" s="35"/>
      <c r="N165" s="35"/>
      <c r="O165" s="37"/>
      <c r="P165" s="37"/>
      <c r="Q165" s="37"/>
      <c r="R165" s="37"/>
      <c r="S165" s="35"/>
      <c r="T165" s="37"/>
      <c r="U165" s="35"/>
      <c r="V165" s="38"/>
      <c r="W165" s="18"/>
    </row>
    <row r="166" spans="1:23" s="22" customFormat="1" ht="15" outlineLevel="2">
      <c r="A166" s="20"/>
      <c r="B166" s="59" t="s">
        <v>298</v>
      </c>
      <c r="C166" s="60"/>
      <c r="D166" s="60"/>
      <c r="E166" s="39">
        <f>SUBTOTAL(9,E167:E174)</f>
        <v>8</v>
      </c>
      <c r="F166" s="40"/>
      <c r="G166" s="40"/>
      <c r="H166" s="40"/>
      <c r="I166" s="41"/>
      <c r="J166" s="40"/>
      <c r="K166" s="40"/>
      <c r="L166" s="40"/>
      <c r="M166" s="40"/>
      <c r="N166" s="40"/>
      <c r="O166" s="42"/>
      <c r="P166" s="42"/>
      <c r="Q166" s="42"/>
      <c r="R166" s="42"/>
      <c r="S166" s="40"/>
      <c r="T166" s="42"/>
      <c r="U166" s="40"/>
      <c r="V166" s="43"/>
      <c r="W166" s="21"/>
    </row>
    <row r="167" spans="1:23" s="10" customFormat="1" ht="167.25" customHeight="1">
      <c r="A167" s="8">
        <v>10</v>
      </c>
      <c r="B167" s="51" t="s">
        <v>728</v>
      </c>
      <c r="C167" s="51" t="s">
        <v>108</v>
      </c>
      <c r="D167" s="51" t="s">
        <v>207</v>
      </c>
      <c r="E167" s="44">
        <v>1</v>
      </c>
      <c r="F167" s="45">
        <v>417</v>
      </c>
      <c r="G167" s="46" t="s">
        <v>1430</v>
      </c>
      <c r="H167" s="46" t="s">
        <v>552</v>
      </c>
      <c r="I167" s="47">
        <v>20091021301506</v>
      </c>
      <c r="J167" s="48" t="s">
        <v>1431</v>
      </c>
      <c r="K167" s="48" t="s">
        <v>1432</v>
      </c>
      <c r="L167" s="48" t="s">
        <v>246</v>
      </c>
      <c r="M167" s="48" t="s">
        <v>247</v>
      </c>
      <c r="N167" s="48" t="s">
        <v>708</v>
      </c>
      <c r="O167" s="49">
        <v>191428444.87</v>
      </c>
      <c r="P167" s="49">
        <v>250000000</v>
      </c>
      <c r="Q167" s="49">
        <v>11020667.56</v>
      </c>
      <c r="R167" s="49">
        <v>1022809.05</v>
      </c>
      <c r="S167" s="50" t="s">
        <v>1575</v>
      </c>
      <c r="T167" s="49">
        <v>451404393.33</v>
      </c>
      <c r="U167" s="48" t="s">
        <v>716</v>
      </c>
      <c r="V167" s="46" t="s">
        <v>1169</v>
      </c>
      <c r="W167" s="9">
        <f aca="true" t="shared" si="4" ref="W167:W174">IF(OR(LEFT(I167)="7",LEFT(I167,1)="8"),VALUE(RIGHT(I167,3)),VALUE(RIGHT(I167,4)))</f>
        <v>1506</v>
      </c>
    </row>
    <row r="168" spans="1:23" s="10" customFormat="1" ht="127.5" customHeight="1">
      <c r="A168" s="8">
        <v>10</v>
      </c>
      <c r="B168" s="51" t="s">
        <v>728</v>
      </c>
      <c r="C168" s="51" t="s">
        <v>108</v>
      </c>
      <c r="D168" s="51" t="s">
        <v>207</v>
      </c>
      <c r="E168" s="44">
        <v>1</v>
      </c>
      <c r="F168" s="45" t="s">
        <v>607</v>
      </c>
      <c r="G168" s="46" t="s">
        <v>1366</v>
      </c>
      <c r="H168" s="46" t="s">
        <v>552</v>
      </c>
      <c r="I168" s="47">
        <v>700010210258</v>
      </c>
      <c r="J168" s="48" t="s">
        <v>565</v>
      </c>
      <c r="K168" s="48" t="s">
        <v>410</v>
      </c>
      <c r="L168" s="48" t="s">
        <v>743</v>
      </c>
      <c r="M168" s="48" t="s">
        <v>677</v>
      </c>
      <c r="N168" s="48" t="s">
        <v>248</v>
      </c>
      <c r="O168" s="49">
        <v>212887974.36</v>
      </c>
      <c r="P168" s="49">
        <v>0</v>
      </c>
      <c r="Q168" s="49">
        <v>5120317</v>
      </c>
      <c r="R168" s="49">
        <v>21113503</v>
      </c>
      <c r="S168" s="50" t="s">
        <v>1766</v>
      </c>
      <c r="T168" s="49">
        <v>196894788.36</v>
      </c>
      <c r="U168" s="48" t="s">
        <v>249</v>
      </c>
      <c r="V168" s="46" t="s">
        <v>1515</v>
      </c>
      <c r="W168" s="9">
        <f t="shared" si="4"/>
        <v>258</v>
      </c>
    </row>
    <row r="169" spans="1:23" s="10" customFormat="1" ht="180.75" customHeight="1">
      <c r="A169" s="8">
        <v>10</v>
      </c>
      <c r="B169" s="51" t="s">
        <v>728</v>
      </c>
      <c r="C169" s="51" t="s">
        <v>108</v>
      </c>
      <c r="D169" s="51" t="s">
        <v>207</v>
      </c>
      <c r="E169" s="44">
        <v>1</v>
      </c>
      <c r="F169" s="45" t="s">
        <v>607</v>
      </c>
      <c r="G169" s="46" t="s">
        <v>1366</v>
      </c>
      <c r="H169" s="46" t="s">
        <v>552</v>
      </c>
      <c r="I169" s="47">
        <v>20091021101504</v>
      </c>
      <c r="J169" s="48" t="s">
        <v>8</v>
      </c>
      <c r="K169" s="48" t="s">
        <v>9</v>
      </c>
      <c r="L169" s="48" t="s">
        <v>246</v>
      </c>
      <c r="M169" s="48" t="s">
        <v>413</v>
      </c>
      <c r="N169" s="48" t="s">
        <v>708</v>
      </c>
      <c r="O169" s="49">
        <v>441474749.42</v>
      </c>
      <c r="P169" s="49">
        <v>3481557953.95</v>
      </c>
      <c r="Q169" s="49">
        <v>136300162.85</v>
      </c>
      <c r="R169" s="49">
        <v>3742054962.65</v>
      </c>
      <c r="S169" s="50" t="s">
        <v>1767</v>
      </c>
      <c r="T169" s="49">
        <v>317277903.57</v>
      </c>
      <c r="U169" s="48" t="s">
        <v>249</v>
      </c>
      <c r="V169" s="46" t="s">
        <v>1365</v>
      </c>
      <c r="W169" s="9">
        <f t="shared" si="4"/>
        <v>1504</v>
      </c>
    </row>
    <row r="170" spans="1:23" s="10" customFormat="1" ht="127.5" customHeight="1">
      <c r="A170" s="8">
        <v>10</v>
      </c>
      <c r="B170" s="51" t="s">
        <v>728</v>
      </c>
      <c r="C170" s="51" t="s">
        <v>108</v>
      </c>
      <c r="D170" s="51" t="s">
        <v>207</v>
      </c>
      <c r="E170" s="44">
        <v>1</v>
      </c>
      <c r="F170" s="45" t="s">
        <v>895</v>
      </c>
      <c r="G170" s="46" t="s">
        <v>896</v>
      </c>
      <c r="H170" s="46" t="s">
        <v>896</v>
      </c>
      <c r="I170" s="47" t="s">
        <v>669</v>
      </c>
      <c r="J170" s="48" t="s">
        <v>222</v>
      </c>
      <c r="K170" s="48" t="s">
        <v>855</v>
      </c>
      <c r="L170" s="48" t="s">
        <v>743</v>
      </c>
      <c r="M170" s="48" t="s">
        <v>678</v>
      </c>
      <c r="N170" s="48" t="s">
        <v>835</v>
      </c>
      <c r="O170" s="49">
        <v>366271106.54</v>
      </c>
      <c r="P170" s="49">
        <v>70519057</v>
      </c>
      <c r="Q170" s="49">
        <v>7702854.77</v>
      </c>
      <c r="R170" s="49">
        <v>72472191.95</v>
      </c>
      <c r="S170" s="50" t="s">
        <v>1170</v>
      </c>
      <c r="T170" s="49">
        <v>372020826.36</v>
      </c>
      <c r="U170" s="48" t="s">
        <v>716</v>
      </c>
      <c r="V170" s="46" t="s">
        <v>1088</v>
      </c>
      <c r="W170" s="9">
        <f t="shared" si="4"/>
        <v>1422</v>
      </c>
    </row>
    <row r="171" spans="1:23" s="10" customFormat="1" ht="191.25" customHeight="1">
      <c r="A171" s="8">
        <v>10</v>
      </c>
      <c r="B171" s="51" t="s">
        <v>728</v>
      </c>
      <c r="C171" s="51" t="s">
        <v>108</v>
      </c>
      <c r="D171" s="51" t="s">
        <v>207</v>
      </c>
      <c r="E171" s="44">
        <v>1</v>
      </c>
      <c r="F171" s="45" t="s">
        <v>670</v>
      </c>
      <c r="G171" s="46" t="s">
        <v>671</v>
      </c>
      <c r="H171" s="46" t="s">
        <v>671</v>
      </c>
      <c r="I171" s="47" t="s">
        <v>672</v>
      </c>
      <c r="J171" s="48" t="s">
        <v>1396</v>
      </c>
      <c r="K171" s="48" t="s">
        <v>673</v>
      </c>
      <c r="L171" s="48" t="s">
        <v>743</v>
      </c>
      <c r="M171" s="48" t="s">
        <v>676</v>
      </c>
      <c r="N171" s="48" t="s">
        <v>835</v>
      </c>
      <c r="O171" s="49">
        <v>41096362.77</v>
      </c>
      <c r="P171" s="49">
        <v>6624555.38</v>
      </c>
      <c r="Q171" s="49">
        <v>1385079.45</v>
      </c>
      <c r="R171" s="49">
        <v>4115068.55</v>
      </c>
      <c r="S171" s="50" t="s">
        <v>1467</v>
      </c>
      <c r="T171" s="49">
        <v>44990929.05</v>
      </c>
      <c r="U171" s="48" t="s">
        <v>249</v>
      </c>
      <c r="V171" s="46" t="s">
        <v>1397</v>
      </c>
      <c r="W171" s="9">
        <f t="shared" si="4"/>
        <v>733</v>
      </c>
    </row>
    <row r="172" spans="1:23" s="10" customFormat="1" ht="176.25" customHeight="1">
      <c r="A172" s="8">
        <v>10</v>
      </c>
      <c r="B172" s="51" t="s">
        <v>728</v>
      </c>
      <c r="C172" s="51" t="s">
        <v>108</v>
      </c>
      <c r="D172" s="51" t="s">
        <v>207</v>
      </c>
      <c r="E172" s="44">
        <v>1</v>
      </c>
      <c r="F172" s="45" t="s">
        <v>670</v>
      </c>
      <c r="G172" s="46" t="s">
        <v>671</v>
      </c>
      <c r="H172" s="46" t="s">
        <v>671</v>
      </c>
      <c r="I172" s="47" t="s">
        <v>675</v>
      </c>
      <c r="J172" s="48" t="s">
        <v>10</v>
      </c>
      <c r="K172" s="48" t="s">
        <v>673</v>
      </c>
      <c r="L172" s="48" t="s">
        <v>743</v>
      </c>
      <c r="M172" s="48" t="s">
        <v>676</v>
      </c>
      <c r="N172" s="48" t="s">
        <v>835</v>
      </c>
      <c r="O172" s="49">
        <v>1425257.81</v>
      </c>
      <c r="P172" s="49">
        <v>168500.97</v>
      </c>
      <c r="Q172" s="49">
        <v>42223.61</v>
      </c>
      <c r="R172" s="49">
        <v>340100.34</v>
      </c>
      <c r="S172" s="50" t="s">
        <v>1468</v>
      </c>
      <c r="T172" s="49">
        <v>1295882.05</v>
      </c>
      <c r="U172" s="48" t="s">
        <v>249</v>
      </c>
      <c r="V172" s="46" t="s">
        <v>1398</v>
      </c>
      <c r="W172" s="9">
        <f t="shared" si="4"/>
        <v>734</v>
      </c>
    </row>
    <row r="173" spans="1:23" s="10" customFormat="1" ht="159" customHeight="1">
      <c r="A173" s="8">
        <v>10</v>
      </c>
      <c r="B173" s="51" t="s">
        <v>728</v>
      </c>
      <c r="C173" s="51" t="s">
        <v>108</v>
      </c>
      <c r="D173" s="51" t="s">
        <v>207</v>
      </c>
      <c r="E173" s="44">
        <v>1</v>
      </c>
      <c r="F173" s="45" t="s">
        <v>670</v>
      </c>
      <c r="G173" s="46" t="s">
        <v>671</v>
      </c>
      <c r="H173" s="46" t="s">
        <v>671</v>
      </c>
      <c r="I173" s="47" t="s">
        <v>1221</v>
      </c>
      <c r="J173" s="48" t="s">
        <v>1222</v>
      </c>
      <c r="K173" s="48" t="s">
        <v>1223</v>
      </c>
      <c r="L173" s="48" t="s">
        <v>743</v>
      </c>
      <c r="M173" s="48" t="s">
        <v>676</v>
      </c>
      <c r="N173" s="48" t="s">
        <v>370</v>
      </c>
      <c r="O173" s="49">
        <v>31030620.46</v>
      </c>
      <c r="P173" s="49">
        <v>5692639.29</v>
      </c>
      <c r="Q173" s="49">
        <v>567427.76</v>
      </c>
      <c r="R173" s="49">
        <v>3528454.9</v>
      </c>
      <c r="S173" s="50" t="s">
        <v>1469</v>
      </c>
      <c r="T173" s="49">
        <v>33762232.61</v>
      </c>
      <c r="U173" s="48" t="s">
        <v>249</v>
      </c>
      <c r="V173" s="46" t="s">
        <v>1399</v>
      </c>
      <c r="W173" s="9">
        <f t="shared" si="4"/>
        <v>1558</v>
      </c>
    </row>
    <row r="174" spans="1:23" s="10" customFormat="1" ht="310.5" customHeight="1">
      <c r="A174" s="8">
        <v>10</v>
      </c>
      <c r="B174" s="51" t="s">
        <v>728</v>
      </c>
      <c r="C174" s="51" t="s">
        <v>108</v>
      </c>
      <c r="D174" s="51" t="s">
        <v>207</v>
      </c>
      <c r="E174" s="44">
        <v>1</v>
      </c>
      <c r="F174" s="45" t="s">
        <v>1035</v>
      </c>
      <c r="G174" s="46" t="s">
        <v>1036</v>
      </c>
      <c r="H174" s="46" t="s">
        <v>613</v>
      </c>
      <c r="I174" s="47" t="s">
        <v>53</v>
      </c>
      <c r="J174" s="48" t="s">
        <v>1061</v>
      </c>
      <c r="K174" s="48" t="s">
        <v>1062</v>
      </c>
      <c r="L174" s="48" t="s">
        <v>246</v>
      </c>
      <c r="M174" s="48" t="s">
        <v>617</v>
      </c>
      <c r="N174" s="48" t="s">
        <v>248</v>
      </c>
      <c r="O174" s="49">
        <v>22598161.89</v>
      </c>
      <c r="P174" s="49">
        <v>0</v>
      </c>
      <c r="Q174" s="49">
        <v>329893.8</v>
      </c>
      <c r="R174" s="49">
        <v>11684327.21</v>
      </c>
      <c r="S174" s="50" t="s">
        <v>1768</v>
      </c>
      <c r="T174" s="49">
        <v>6532293.75</v>
      </c>
      <c r="U174" s="48" t="s">
        <v>716</v>
      </c>
      <c r="V174" s="46" t="s">
        <v>1089</v>
      </c>
      <c r="W174" s="9">
        <f t="shared" si="4"/>
        <v>1324</v>
      </c>
    </row>
    <row r="175" spans="1:23" s="22" customFormat="1" ht="15" outlineLevel="2">
      <c r="A175" s="20"/>
      <c r="B175" s="59" t="s">
        <v>301</v>
      </c>
      <c r="C175" s="60"/>
      <c r="D175" s="60"/>
      <c r="E175" s="39">
        <f>SUBTOTAL(9,E176:E176)</f>
        <v>1</v>
      </c>
      <c r="F175" s="40"/>
      <c r="G175" s="40"/>
      <c r="H175" s="40"/>
      <c r="I175" s="41"/>
      <c r="J175" s="40"/>
      <c r="K175" s="40"/>
      <c r="L175" s="40"/>
      <c r="M175" s="40"/>
      <c r="N175" s="40"/>
      <c r="O175" s="42"/>
      <c r="P175" s="42"/>
      <c r="Q175" s="42"/>
      <c r="R175" s="42"/>
      <c r="S175" s="40"/>
      <c r="T175" s="42"/>
      <c r="U175" s="40"/>
      <c r="V175" s="43"/>
      <c r="W175" s="21"/>
    </row>
    <row r="176" spans="1:23" s="10" customFormat="1" ht="127.5" customHeight="1">
      <c r="A176" s="8">
        <v>10</v>
      </c>
      <c r="B176" s="51" t="s">
        <v>728</v>
      </c>
      <c r="C176" s="51" t="s">
        <v>108</v>
      </c>
      <c r="D176" s="51" t="s">
        <v>836</v>
      </c>
      <c r="E176" s="44">
        <v>1</v>
      </c>
      <c r="F176" s="45" t="s">
        <v>895</v>
      </c>
      <c r="G176" s="46" t="s">
        <v>896</v>
      </c>
      <c r="H176" s="46" t="s">
        <v>896</v>
      </c>
      <c r="I176" s="47" t="s">
        <v>114</v>
      </c>
      <c r="J176" s="48" t="s">
        <v>223</v>
      </c>
      <c r="K176" s="48" t="s">
        <v>856</v>
      </c>
      <c r="L176" s="48" t="s">
        <v>743</v>
      </c>
      <c r="M176" s="48" t="s">
        <v>678</v>
      </c>
      <c r="N176" s="48" t="s">
        <v>835</v>
      </c>
      <c r="O176" s="49">
        <v>5801730.73</v>
      </c>
      <c r="P176" s="49">
        <v>53213741.68</v>
      </c>
      <c r="Q176" s="49">
        <v>608622.33</v>
      </c>
      <c r="R176" s="49">
        <v>49940566.85</v>
      </c>
      <c r="S176" s="50" t="s">
        <v>1470</v>
      </c>
      <c r="T176" s="49">
        <v>9683527.89</v>
      </c>
      <c r="U176" s="48" t="s">
        <v>716</v>
      </c>
      <c r="V176" s="46" t="s">
        <v>1090</v>
      </c>
      <c r="W176" s="9">
        <f>IF(OR(LEFT(I176)="7",LEFT(I176,1)="8"),VALUE(RIGHT(I176,3)),VALUE(RIGHT(I176,4)))</f>
        <v>1416</v>
      </c>
    </row>
    <row r="177" spans="1:23" s="19" customFormat="1" ht="15" outlineLevel="1">
      <c r="A177" s="17"/>
      <c r="B177" s="63" t="s">
        <v>175</v>
      </c>
      <c r="C177" s="64" t="s">
        <v>720</v>
      </c>
      <c r="D177" s="64"/>
      <c r="E177" s="34">
        <f>SUBTOTAL(9,E179)</f>
        <v>1</v>
      </c>
      <c r="F177" s="35"/>
      <c r="G177" s="35"/>
      <c r="H177" s="35"/>
      <c r="I177" s="36"/>
      <c r="J177" s="35"/>
      <c r="K177" s="35"/>
      <c r="L177" s="35"/>
      <c r="M177" s="35"/>
      <c r="N177" s="35"/>
      <c r="O177" s="37"/>
      <c r="P177" s="37"/>
      <c r="Q177" s="37"/>
      <c r="R177" s="37"/>
      <c r="S177" s="35"/>
      <c r="T177" s="37"/>
      <c r="U177" s="35"/>
      <c r="V177" s="38"/>
      <c r="W177" s="18"/>
    </row>
    <row r="178" spans="1:23" s="22" customFormat="1" ht="15" outlineLevel="2">
      <c r="A178" s="20"/>
      <c r="B178" s="59" t="s">
        <v>298</v>
      </c>
      <c r="C178" s="60"/>
      <c r="D178" s="60"/>
      <c r="E178" s="39">
        <f>SUBTOTAL(9,E179)</f>
        <v>1</v>
      </c>
      <c r="F178" s="40"/>
      <c r="G178" s="40"/>
      <c r="H178" s="40"/>
      <c r="I178" s="41"/>
      <c r="J178" s="40"/>
      <c r="K178" s="40"/>
      <c r="L178" s="40"/>
      <c r="M178" s="40"/>
      <c r="N178" s="40"/>
      <c r="O178" s="42"/>
      <c r="P178" s="42"/>
      <c r="Q178" s="42"/>
      <c r="R178" s="42"/>
      <c r="S178" s="40"/>
      <c r="T178" s="42"/>
      <c r="U178" s="40"/>
      <c r="V178" s="43"/>
      <c r="W178" s="21"/>
    </row>
    <row r="179" spans="1:23" s="10" customFormat="1" ht="127.5" customHeight="1">
      <c r="A179" s="8">
        <v>10</v>
      </c>
      <c r="B179" s="51" t="s">
        <v>728</v>
      </c>
      <c r="C179" s="51" t="s">
        <v>70</v>
      </c>
      <c r="D179" s="51" t="s">
        <v>207</v>
      </c>
      <c r="E179" s="44">
        <v>1</v>
      </c>
      <c r="F179" s="45" t="s">
        <v>1035</v>
      </c>
      <c r="G179" s="46" t="s">
        <v>1036</v>
      </c>
      <c r="H179" s="46" t="s">
        <v>1036</v>
      </c>
      <c r="I179" s="47" t="s">
        <v>1037</v>
      </c>
      <c r="J179" s="48" t="s">
        <v>1038</v>
      </c>
      <c r="K179" s="48" t="s">
        <v>1039</v>
      </c>
      <c r="L179" s="48" t="s">
        <v>246</v>
      </c>
      <c r="M179" s="48" t="s">
        <v>617</v>
      </c>
      <c r="N179" s="48" t="s">
        <v>708</v>
      </c>
      <c r="O179" s="49">
        <v>66505892.31</v>
      </c>
      <c r="P179" s="49">
        <v>0</v>
      </c>
      <c r="Q179" s="49">
        <v>2074643.39</v>
      </c>
      <c r="R179" s="49">
        <v>683617</v>
      </c>
      <c r="S179" s="50" t="s">
        <v>1471</v>
      </c>
      <c r="T179" s="49">
        <v>67896918.7</v>
      </c>
      <c r="U179" s="48" t="s">
        <v>716</v>
      </c>
      <c r="V179" s="46" t="s">
        <v>1091</v>
      </c>
      <c r="W179" s="9">
        <f>IF(OR(LEFT(I179)="7",LEFT(I179,1)="8"),VALUE(RIGHT(I179,3)),VALUE(RIGHT(I179,4)))</f>
        <v>1542</v>
      </c>
    </row>
    <row r="180" spans="1:23" s="16" customFormat="1" ht="24.75" customHeight="1" outlineLevel="3">
      <c r="A180" s="14"/>
      <c r="B180" s="61" t="s">
        <v>825</v>
      </c>
      <c r="C180" s="62"/>
      <c r="D180" s="62"/>
      <c r="E180" s="28">
        <f>SUBTOTAL(9,E183:E237)</f>
        <v>48</v>
      </c>
      <c r="F180" s="29"/>
      <c r="G180" s="29"/>
      <c r="H180" s="29"/>
      <c r="I180" s="30"/>
      <c r="J180" s="29"/>
      <c r="K180" s="29"/>
      <c r="L180" s="29"/>
      <c r="M180" s="29"/>
      <c r="N180" s="29"/>
      <c r="O180" s="31"/>
      <c r="P180" s="32"/>
      <c r="Q180" s="32"/>
      <c r="R180" s="32"/>
      <c r="S180" s="29"/>
      <c r="T180" s="32"/>
      <c r="U180" s="29"/>
      <c r="V180" s="33"/>
      <c r="W180" s="15"/>
    </row>
    <row r="181" spans="1:23" s="19" customFormat="1" ht="15" outlineLevel="1">
      <c r="A181" s="17"/>
      <c r="B181" s="63" t="s">
        <v>722</v>
      </c>
      <c r="C181" s="64" t="s">
        <v>720</v>
      </c>
      <c r="D181" s="64"/>
      <c r="E181" s="34">
        <f>SUBTOTAL(9,E183:E225)</f>
        <v>41</v>
      </c>
      <c r="F181" s="35"/>
      <c r="G181" s="35"/>
      <c r="H181" s="35"/>
      <c r="I181" s="36"/>
      <c r="J181" s="35"/>
      <c r="K181" s="35"/>
      <c r="L181" s="35"/>
      <c r="M181" s="35"/>
      <c r="N181" s="35"/>
      <c r="O181" s="37"/>
      <c r="P181" s="37"/>
      <c r="Q181" s="37"/>
      <c r="R181" s="37"/>
      <c r="S181" s="35"/>
      <c r="T181" s="37"/>
      <c r="U181" s="35"/>
      <c r="V181" s="38"/>
      <c r="W181" s="18"/>
    </row>
    <row r="182" spans="1:23" s="22" customFormat="1" ht="15" outlineLevel="2">
      <c r="A182" s="20"/>
      <c r="B182" s="59" t="s">
        <v>298</v>
      </c>
      <c r="C182" s="60"/>
      <c r="D182" s="60"/>
      <c r="E182" s="39">
        <f>SUBTOTAL(9,E183:E207)</f>
        <v>25</v>
      </c>
      <c r="F182" s="40"/>
      <c r="G182" s="40"/>
      <c r="H182" s="40"/>
      <c r="I182" s="41"/>
      <c r="J182" s="40"/>
      <c r="K182" s="40"/>
      <c r="L182" s="40"/>
      <c r="M182" s="40"/>
      <c r="N182" s="40"/>
      <c r="O182" s="42"/>
      <c r="P182" s="42"/>
      <c r="Q182" s="42"/>
      <c r="R182" s="42"/>
      <c r="S182" s="40"/>
      <c r="T182" s="42"/>
      <c r="U182" s="40"/>
      <c r="V182" s="43"/>
      <c r="W182" s="21"/>
    </row>
    <row r="183" spans="1:23" s="10" customFormat="1" ht="214.5" customHeight="1">
      <c r="A183" s="8">
        <v>11</v>
      </c>
      <c r="B183" s="51" t="s">
        <v>825</v>
      </c>
      <c r="C183" s="51" t="s">
        <v>108</v>
      </c>
      <c r="D183" s="51" t="s">
        <v>207</v>
      </c>
      <c r="E183" s="44">
        <v>1</v>
      </c>
      <c r="F183" s="45">
        <v>112</v>
      </c>
      <c r="G183" s="46" t="s">
        <v>826</v>
      </c>
      <c r="H183" s="46" t="s">
        <v>552</v>
      </c>
      <c r="I183" s="47">
        <v>700011112023</v>
      </c>
      <c r="J183" s="48" t="s">
        <v>864</v>
      </c>
      <c r="K183" s="48" t="s">
        <v>865</v>
      </c>
      <c r="L183" s="48" t="s">
        <v>246</v>
      </c>
      <c r="M183" s="48" t="s">
        <v>247</v>
      </c>
      <c r="N183" s="48" t="s">
        <v>708</v>
      </c>
      <c r="O183" s="49">
        <v>5338909.53</v>
      </c>
      <c r="P183" s="49">
        <v>544286.51</v>
      </c>
      <c r="Q183" s="49">
        <v>37761.4</v>
      </c>
      <c r="R183" s="49">
        <v>33861.96</v>
      </c>
      <c r="S183" s="50" t="s">
        <v>1769</v>
      </c>
      <c r="T183" s="49">
        <v>5887095.48</v>
      </c>
      <c r="U183" s="48" t="s">
        <v>716</v>
      </c>
      <c r="V183" s="46" t="s">
        <v>1770</v>
      </c>
      <c r="W183" s="9">
        <f aca="true" t="shared" si="5" ref="W183:W207">IF(OR(LEFT(I183)="7",LEFT(I183,1)="8"),VALUE(RIGHT(I183,3)),VALUE(RIGHT(I183,4)))</f>
        <v>23</v>
      </c>
    </row>
    <row r="184" spans="1:23" s="10" customFormat="1" ht="214.5" customHeight="1">
      <c r="A184" s="8">
        <v>11</v>
      </c>
      <c r="B184" s="51" t="s">
        <v>825</v>
      </c>
      <c r="C184" s="51" t="s">
        <v>108</v>
      </c>
      <c r="D184" s="51" t="s">
        <v>207</v>
      </c>
      <c r="E184" s="44">
        <v>1</v>
      </c>
      <c r="F184" s="45">
        <v>112</v>
      </c>
      <c r="G184" s="46" t="s">
        <v>826</v>
      </c>
      <c r="H184" s="46" t="s">
        <v>552</v>
      </c>
      <c r="I184" s="47">
        <v>700011200225</v>
      </c>
      <c r="J184" s="48" t="s">
        <v>827</v>
      </c>
      <c r="K184" s="48" t="s">
        <v>828</v>
      </c>
      <c r="L184" s="48" t="s">
        <v>743</v>
      </c>
      <c r="M184" s="48" t="s">
        <v>447</v>
      </c>
      <c r="N184" s="48" t="s">
        <v>708</v>
      </c>
      <c r="O184" s="49">
        <v>1303350</v>
      </c>
      <c r="P184" s="49">
        <v>10845</v>
      </c>
      <c r="Q184" s="49">
        <v>0</v>
      </c>
      <c r="R184" s="49">
        <v>61902</v>
      </c>
      <c r="S184" s="50" t="s">
        <v>1472</v>
      </c>
      <c r="T184" s="49">
        <v>1252293</v>
      </c>
      <c r="U184" s="48" t="s">
        <v>716</v>
      </c>
      <c r="V184" s="46" t="s">
        <v>1771</v>
      </c>
      <c r="W184" s="9">
        <f t="shared" si="5"/>
        <v>225</v>
      </c>
    </row>
    <row r="185" spans="1:23" s="10" customFormat="1" ht="214.5" customHeight="1">
      <c r="A185" s="8">
        <v>11</v>
      </c>
      <c r="B185" s="51" t="s">
        <v>825</v>
      </c>
      <c r="C185" s="51" t="s">
        <v>108</v>
      </c>
      <c r="D185" s="51" t="s">
        <v>207</v>
      </c>
      <c r="E185" s="44">
        <v>1</v>
      </c>
      <c r="F185" s="45">
        <v>310</v>
      </c>
      <c r="G185" s="46" t="s">
        <v>395</v>
      </c>
      <c r="H185" s="46" t="s">
        <v>552</v>
      </c>
      <c r="I185" s="47">
        <v>20141131001579</v>
      </c>
      <c r="J185" s="48" t="s">
        <v>1433</v>
      </c>
      <c r="K185" s="48" t="s">
        <v>1434</v>
      </c>
      <c r="L185" s="48" t="s">
        <v>246</v>
      </c>
      <c r="M185" s="48" t="s">
        <v>698</v>
      </c>
      <c r="N185" s="48" t="s">
        <v>708</v>
      </c>
      <c r="O185" s="49">
        <v>5979363352.1</v>
      </c>
      <c r="P185" s="49">
        <v>7491575787.3</v>
      </c>
      <c r="Q185" s="49">
        <v>166688651.27</v>
      </c>
      <c r="R185" s="49">
        <v>5794228577.4</v>
      </c>
      <c r="S185" s="50" t="s">
        <v>1772</v>
      </c>
      <c r="T185" s="49">
        <v>7843399213.27</v>
      </c>
      <c r="U185" s="48" t="s">
        <v>249</v>
      </c>
      <c r="V185" s="46" t="s">
        <v>1773</v>
      </c>
      <c r="W185" s="9">
        <f t="shared" si="5"/>
        <v>1579</v>
      </c>
    </row>
    <row r="186" spans="1:23" s="10" customFormat="1" ht="214.5" customHeight="1">
      <c r="A186" s="8">
        <v>11</v>
      </c>
      <c r="B186" s="51" t="s">
        <v>825</v>
      </c>
      <c r="C186" s="51" t="s">
        <v>108</v>
      </c>
      <c r="D186" s="51" t="s">
        <v>207</v>
      </c>
      <c r="E186" s="44">
        <v>1</v>
      </c>
      <c r="F186" s="45">
        <v>310</v>
      </c>
      <c r="G186" s="46" t="s">
        <v>395</v>
      </c>
      <c r="H186" s="46" t="s">
        <v>552</v>
      </c>
      <c r="I186" s="47">
        <v>20011130001221</v>
      </c>
      <c r="J186" s="48" t="s">
        <v>396</v>
      </c>
      <c r="K186" s="48" t="s">
        <v>397</v>
      </c>
      <c r="L186" s="48" t="s">
        <v>743</v>
      </c>
      <c r="M186" s="48" t="s">
        <v>678</v>
      </c>
      <c r="N186" s="48" t="s">
        <v>708</v>
      </c>
      <c r="O186" s="49">
        <v>459763542.22</v>
      </c>
      <c r="P186" s="49">
        <v>1033262068.12</v>
      </c>
      <c r="Q186" s="49">
        <v>18161490.14</v>
      </c>
      <c r="R186" s="49">
        <v>1286310774.27</v>
      </c>
      <c r="S186" s="50" t="s">
        <v>1774</v>
      </c>
      <c r="T186" s="49">
        <v>224876326.21</v>
      </c>
      <c r="U186" s="48" t="s">
        <v>716</v>
      </c>
      <c r="V186" s="46" t="s">
        <v>1473</v>
      </c>
      <c r="W186" s="9">
        <f t="shared" si="5"/>
        <v>1221</v>
      </c>
    </row>
    <row r="187" spans="1:23" s="10" customFormat="1" ht="237" customHeight="1">
      <c r="A187" s="8">
        <v>11</v>
      </c>
      <c r="B187" s="51" t="s">
        <v>825</v>
      </c>
      <c r="C187" s="51" t="s">
        <v>108</v>
      </c>
      <c r="D187" s="51" t="s">
        <v>207</v>
      </c>
      <c r="E187" s="44">
        <v>1</v>
      </c>
      <c r="F187" s="45">
        <v>511</v>
      </c>
      <c r="G187" s="46" t="s">
        <v>536</v>
      </c>
      <c r="H187" s="46" t="s">
        <v>552</v>
      </c>
      <c r="I187" s="47" t="s">
        <v>500</v>
      </c>
      <c r="J187" s="48" t="s">
        <v>501</v>
      </c>
      <c r="K187" s="48" t="s">
        <v>837</v>
      </c>
      <c r="L187" s="48" t="s">
        <v>743</v>
      </c>
      <c r="M187" s="48" t="s">
        <v>447</v>
      </c>
      <c r="N187" s="48" t="s">
        <v>708</v>
      </c>
      <c r="O187" s="49">
        <v>1986687</v>
      </c>
      <c r="P187" s="49">
        <v>50638.54</v>
      </c>
      <c r="Q187" s="49">
        <v>29343</v>
      </c>
      <c r="R187" s="49">
        <v>2066668.54</v>
      </c>
      <c r="S187" s="50" t="s">
        <v>1775</v>
      </c>
      <c r="T187" s="49">
        <v>0</v>
      </c>
      <c r="U187" s="48" t="s">
        <v>249</v>
      </c>
      <c r="V187" s="46" t="s">
        <v>1776</v>
      </c>
      <c r="W187" s="9">
        <f t="shared" si="5"/>
        <v>893</v>
      </c>
    </row>
    <row r="188" spans="1:23" s="10" customFormat="1" ht="235.5" customHeight="1">
      <c r="A188" s="8">
        <v>11</v>
      </c>
      <c r="B188" s="51" t="s">
        <v>825</v>
      </c>
      <c r="C188" s="51" t="s">
        <v>108</v>
      </c>
      <c r="D188" s="51" t="s">
        <v>207</v>
      </c>
      <c r="E188" s="44">
        <v>1</v>
      </c>
      <c r="F188" s="45">
        <v>616</v>
      </c>
      <c r="G188" s="46" t="s">
        <v>398</v>
      </c>
      <c r="H188" s="46" t="s">
        <v>552</v>
      </c>
      <c r="I188" s="47">
        <v>20021151001232</v>
      </c>
      <c r="J188" s="48" t="s">
        <v>399</v>
      </c>
      <c r="K188" s="48" t="s">
        <v>400</v>
      </c>
      <c r="L188" s="48" t="s">
        <v>743</v>
      </c>
      <c r="M188" s="48" t="s">
        <v>535</v>
      </c>
      <c r="N188" s="48" t="s">
        <v>708</v>
      </c>
      <c r="O188" s="49">
        <v>177848870.46</v>
      </c>
      <c r="P188" s="49">
        <v>14231213.17</v>
      </c>
      <c r="Q188" s="49">
        <v>5491965.1</v>
      </c>
      <c r="R188" s="49">
        <v>14225117.93</v>
      </c>
      <c r="S188" s="50" t="s">
        <v>1777</v>
      </c>
      <c r="T188" s="49">
        <v>183346930.8</v>
      </c>
      <c r="U188" s="48" t="s">
        <v>716</v>
      </c>
      <c r="V188" s="46" t="s">
        <v>1516</v>
      </c>
      <c r="W188" s="9">
        <f t="shared" si="5"/>
        <v>1232</v>
      </c>
    </row>
    <row r="189" spans="1:23" s="10" customFormat="1" ht="235.5" customHeight="1">
      <c r="A189" s="8">
        <v>11</v>
      </c>
      <c r="B189" s="51" t="s">
        <v>825</v>
      </c>
      <c r="C189" s="51" t="s">
        <v>108</v>
      </c>
      <c r="D189" s="51" t="s">
        <v>207</v>
      </c>
      <c r="E189" s="44">
        <v>1</v>
      </c>
      <c r="F189" s="45">
        <v>711</v>
      </c>
      <c r="G189" s="46" t="s">
        <v>846</v>
      </c>
      <c r="H189" s="46" t="s">
        <v>552</v>
      </c>
      <c r="I189" s="47">
        <v>700011300372</v>
      </c>
      <c r="J189" s="48" t="s">
        <v>847</v>
      </c>
      <c r="K189" s="48" t="s">
        <v>526</v>
      </c>
      <c r="L189" s="48" t="s">
        <v>743</v>
      </c>
      <c r="M189" s="48" t="s">
        <v>848</v>
      </c>
      <c r="N189" s="48" t="s">
        <v>835</v>
      </c>
      <c r="O189" s="49">
        <v>13764027635.05</v>
      </c>
      <c r="P189" s="49">
        <v>995851540.84</v>
      </c>
      <c r="Q189" s="49">
        <v>109328079.89</v>
      </c>
      <c r="R189" s="49">
        <v>472490720.25</v>
      </c>
      <c r="S189" s="50" t="s">
        <v>1778</v>
      </c>
      <c r="T189" s="49">
        <v>14396716535.53</v>
      </c>
      <c r="U189" s="48" t="s">
        <v>716</v>
      </c>
      <c r="V189" s="46" t="s">
        <v>1779</v>
      </c>
      <c r="W189" s="9">
        <f t="shared" si="5"/>
        <v>372</v>
      </c>
    </row>
    <row r="190" spans="1:23" s="10" customFormat="1" ht="235.5" customHeight="1">
      <c r="A190" s="8">
        <v>11</v>
      </c>
      <c r="B190" s="51" t="s">
        <v>825</v>
      </c>
      <c r="C190" s="51" t="s">
        <v>108</v>
      </c>
      <c r="D190" s="51" t="s">
        <v>207</v>
      </c>
      <c r="E190" s="44">
        <v>1</v>
      </c>
      <c r="F190" s="45">
        <v>711</v>
      </c>
      <c r="G190" s="46" t="s">
        <v>846</v>
      </c>
      <c r="H190" s="46" t="s">
        <v>552</v>
      </c>
      <c r="I190" s="47">
        <v>19991170000914</v>
      </c>
      <c r="J190" s="48" t="s">
        <v>187</v>
      </c>
      <c r="K190" s="48" t="s">
        <v>188</v>
      </c>
      <c r="L190" s="48" t="s">
        <v>743</v>
      </c>
      <c r="M190" s="48" t="s">
        <v>678</v>
      </c>
      <c r="N190" s="48" t="s">
        <v>708</v>
      </c>
      <c r="O190" s="49">
        <v>870832674.23</v>
      </c>
      <c r="P190" s="49">
        <v>0</v>
      </c>
      <c r="Q190" s="49">
        <v>27290836.7</v>
      </c>
      <c r="R190" s="49">
        <v>754000</v>
      </c>
      <c r="S190" s="50" t="s">
        <v>1780</v>
      </c>
      <c r="T190" s="49">
        <v>897360810.93</v>
      </c>
      <c r="U190" s="48" t="s">
        <v>716</v>
      </c>
      <c r="V190" s="46" t="s">
        <v>1781</v>
      </c>
      <c r="W190" s="9">
        <f t="shared" si="5"/>
        <v>914</v>
      </c>
    </row>
    <row r="191" spans="1:23" s="10" customFormat="1" ht="235.5" customHeight="1">
      <c r="A191" s="8">
        <v>11</v>
      </c>
      <c r="B191" s="51" t="s">
        <v>825</v>
      </c>
      <c r="C191" s="51" t="s">
        <v>108</v>
      </c>
      <c r="D191" s="51" t="s">
        <v>207</v>
      </c>
      <c r="E191" s="44">
        <v>1</v>
      </c>
      <c r="F191" s="45" t="s">
        <v>810</v>
      </c>
      <c r="G191" s="46" t="s">
        <v>764</v>
      </c>
      <c r="H191" s="46" t="s">
        <v>552</v>
      </c>
      <c r="I191" s="47" t="s">
        <v>763</v>
      </c>
      <c r="J191" s="48" t="s">
        <v>582</v>
      </c>
      <c r="K191" s="48" t="s">
        <v>868</v>
      </c>
      <c r="L191" s="48" t="s">
        <v>743</v>
      </c>
      <c r="M191" s="48" t="s">
        <v>905</v>
      </c>
      <c r="N191" s="48" t="s">
        <v>248</v>
      </c>
      <c r="O191" s="49">
        <v>25063466.81</v>
      </c>
      <c r="P191" s="49">
        <v>40560101.31</v>
      </c>
      <c r="Q191" s="49">
        <v>1068459.43</v>
      </c>
      <c r="R191" s="49">
        <v>26131926.23</v>
      </c>
      <c r="S191" s="50" t="s">
        <v>1384</v>
      </c>
      <c r="T191" s="49">
        <v>40560101.32</v>
      </c>
      <c r="U191" s="48" t="s">
        <v>249</v>
      </c>
      <c r="V191" s="46" t="s">
        <v>1092</v>
      </c>
      <c r="W191" s="9">
        <f t="shared" si="5"/>
        <v>1454</v>
      </c>
    </row>
    <row r="192" spans="1:23" s="10" customFormat="1" ht="235.5" customHeight="1">
      <c r="A192" s="8">
        <v>11</v>
      </c>
      <c r="B192" s="51" t="s">
        <v>825</v>
      </c>
      <c r="C192" s="51" t="s">
        <v>108</v>
      </c>
      <c r="D192" s="51" t="s">
        <v>207</v>
      </c>
      <c r="E192" s="44">
        <v>1</v>
      </c>
      <c r="F192" s="45" t="s">
        <v>849</v>
      </c>
      <c r="G192" s="46" t="s">
        <v>850</v>
      </c>
      <c r="H192" s="46" t="s">
        <v>850</v>
      </c>
      <c r="I192" s="47" t="s">
        <v>851</v>
      </c>
      <c r="J192" s="48" t="s">
        <v>852</v>
      </c>
      <c r="K192" s="48" t="s">
        <v>654</v>
      </c>
      <c r="L192" s="48" t="s">
        <v>743</v>
      </c>
      <c r="M192" s="48" t="s">
        <v>905</v>
      </c>
      <c r="N192" s="48" t="s">
        <v>708</v>
      </c>
      <c r="O192" s="49">
        <v>53821338.14</v>
      </c>
      <c r="P192" s="49">
        <v>923.96</v>
      </c>
      <c r="Q192" s="49">
        <v>1311124.97</v>
      </c>
      <c r="R192" s="49">
        <v>5463424.16</v>
      </c>
      <c r="S192" s="50" t="s">
        <v>1782</v>
      </c>
      <c r="T192" s="49">
        <v>49669962.91</v>
      </c>
      <c r="U192" s="48" t="s">
        <v>716</v>
      </c>
      <c r="V192" s="46" t="s">
        <v>1093</v>
      </c>
      <c r="W192" s="9">
        <f t="shared" si="5"/>
        <v>256</v>
      </c>
    </row>
    <row r="193" spans="1:23" s="10" customFormat="1" ht="235.5" customHeight="1">
      <c r="A193" s="8">
        <v>11</v>
      </c>
      <c r="B193" s="51" t="s">
        <v>825</v>
      </c>
      <c r="C193" s="51" t="s">
        <v>108</v>
      </c>
      <c r="D193" s="51" t="s">
        <v>207</v>
      </c>
      <c r="E193" s="44">
        <v>1</v>
      </c>
      <c r="F193" s="45" t="s">
        <v>450</v>
      </c>
      <c r="G193" s="46" t="s">
        <v>795</v>
      </c>
      <c r="H193" s="46" t="s">
        <v>552</v>
      </c>
      <c r="I193" s="47" t="s">
        <v>796</v>
      </c>
      <c r="J193" s="48" t="s">
        <v>762</v>
      </c>
      <c r="K193" s="48" t="s">
        <v>527</v>
      </c>
      <c r="L193" s="48" t="s">
        <v>743</v>
      </c>
      <c r="M193" s="48" t="s">
        <v>447</v>
      </c>
      <c r="N193" s="48" t="s">
        <v>708</v>
      </c>
      <c r="O193" s="49">
        <v>326432516.94</v>
      </c>
      <c r="P193" s="49">
        <v>1751514419.12</v>
      </c>
      <c r="Q193" s="49">
        <v>16611605.09</v>
      </c>
      <c r="R193" s="49">
        <v>1007920330.72</v>
      </c>
      <c r="S193" s="50" t="s">
        <v>1783</v>
      </c>
      <c r="T193" s="49">
        <v>1289518486.57</v>
      </c>
      <c r="U193" s="48" t="s">
        <v>716</v>
      </c>
      <c r="V193" s="46" t="s">
        <v>1982</v>
      </c>
      <c r="W193" s="9">
        <f t="shared" si="5"/>
        <v>1099</v>
      </c>
    </row>
    <row r="194" spans="1:23" s="10" customFormat="1" ht="177.75" customHeight="1">
      <c r="A194" s="8">
        <v>11</v>
      </c>
      <c r="B194" s="51" t="s">
        <v>825</v>
      </c>
      <c r="C194" s="51" t="s">
        <v>108</v>
      </c>
      <c r="D194" s="51" t="s">
        <v>207</v>
      </c>
      <c r="E194" s="44">
        <v>1</v>
      </c>
      <c r="F194" s="45" t="s">
        <v>604</v>
      </c>
      <c r="G194" s="46" t="s">
        <v>263</v>
      </c>
      <c r="H194" s="46" t="s">
        <v>552</v>
      </c>
      <c r="I194" s="47" t="s">
        <v>572</v>
      </c>
      <c r="J194" s="48" t="s">
        <v>573</v>
      </c>
      <c r="K194" s="48" t="s">
        <v>998</v>
      </c>
      <c r="L194" s="48" t="s">
        <v>246</v>
      </c>
      <c r="M194" s="48" t="s">
        <v>413</v>
      </c>
      <c r="N194" s="48" t="s">
        <v>248</v>
      </c>
      <c r="O194" s="49">
        <v>410643998.5</v>
      </c>
      <c r="P194" s="49">
        <v>131659213</v>
      </c>
      <c r="Q194" s="49">
        <v>12249193.69</v>
      </c>
      <c r="R194" s="49">
        <v>56268737.34</v>
      </c>
      <c r="S194" s="50" t="s">
        <v>1320</v>
      </c>
      <c r="T194" s="49">
        <v>507297405.06</v>
      </c>
      <c r="U194" s="48" t="s">
        <v>716</v>
      </c>
      <c r="V194" s="46" t="s">
        <v>1224</v>
      </c>
      <c r="W194" s="9">
        <f t="shared" si="5"/>
        <v>1513</v>
      </c>
    </row>
    <row r="195" spans="1:23" s="10" customFormat="1" ht="227.25" customHeight="1">
      <c r="A195" s="8">
        <v>11</v>
      </c>
      <c r="B195" s="51" t="s">
        <v>825</v>
      </c>
      <c r="C195" s="51" t="s">
        <v>108</v>
      </c>
      <c r="D195" s="51" t="s">
        <v>207</v>
      </c>
      <c r="E195" s="44">
        <v>1</v>
      </c>
      <c r="F195" s="45" t="s">
        <v>692</v>
      </c>
      <c r="G195" s="46" t="s">
        <v>528</v>
      </c>
      <c r="H195" s="46" t="s">
        <v>552</v>
      </c>
      <c r="I195" s="47" t="s">
        <v>494</v>
      </c>
      <c r="J195" s="48" t="s">
        <v>495</v>
      </c>
      <c r="K195" s="48" t="s">
        <v>496</v>
      </c>
      <c r="L195" s="48" t="s">
        <v>564</v>
      </c>
      <c r="M195" s="48" t="s">
        <v>532</v>
      </c>
      <c r="N195" s="48" t="s">
        <v>248</v>
      </c>
      <c r="O195" s="49">
        <v>0</v>
      </c>
      <c r="P195" s="49">
        <v>0</v>
      </c>
      <c r="Q195" s="49">
        <v>0</v>
      </c>
      <c r="R195" s="49">
        <v>0</v>
      </c>
      <c r="S195" s="50" t="s">
        <v>1784</v>
      </c>
      <c r="T195" s="49">
        <v>0</v>
      </c>
      <c r="U195" s="48" t="s">
        <v>716</v>
      </c>
      <c r="V195" s="46" t="s">
        <v>1785</v>
      </c>
      <c r="W195" s="9">
        <f t="shared" si="5"/>
        <v>24</v>
      </c>
    </row>
    <row r="196" spans="1:23" s="10" customFormat="1" ht="227.25" customHeight="1">
      <c r="A196" s="8">
        <v>11</v>
      </c>
      <c r="B196" s="51" t="s">
        <v>825</v>
      </c>
      <c r="C196" s="51" t="s">
        <v>108</v>
      </c>
      <c r="D196" s="51" t="s">
        <v>207</v>
      </c>
      <c r="E196" s="44">
        <v>1</v>
      </c>
      <c r="F196" s="45" t="s">
        <v>692</v>
      </c>
      <c r="G196" s="46" t="s">
        <v>528</v>
      </c>
      <c r="H196" s="46" t="s">
        <v>552</v>
      </c>
      <c r="I196" s="47" t="s">
        <v>533</v>
      </c>
      <c r="J196" s="48" t="s">
        <v>534</v>
      </c>
      <c r="K196" s="48" t="s">
        <v>869</v>
      </c>
      <c r="L196" s="48" t="s">
        <v>246</v>
      </c>
      <c r="M196" s="48" t="s">
        <v>715</v>
      </c>
      <c r="N196" s="48" t="s">
        <v>248</v>
      </c>
      <c r="O196" s="49">
        <v>35358221.46</v>
      </c>
      <c r="P196" s="49">
        <v>0</v>
      </c>
      <c r="Q196" s="49">
        <v>1099960.15</v>
      </c>
      <c r="R196" s="49">
        <v>324058.45</v>
      </c>
      <c r="S196" s="50" t="s">
        <v>1786</v>
      </c>
      <c r="T196" s="49">
        <v>36283170.22</v>
      </c>
      <c r="U196" s="48" t="s">
        <v>716</v>
      </c>
      <c r="V196" s="46" t="s">
        <v>1787</v>
      </c>
      <c r="W196" s="9">
        <f t="shared" si="5"/>
        <v>46</v>
      </c>
    </row>
    <row r="197" spans="1:23" s="10" customFormat="1" ht="227.25" customHeight="1">
      <c r="A197" s="8">
        <v>11</v>
      </c>
      <c r="B197" s="51" t="s">
        <v>825</v>
      </c>
      <c r="C197" s="51" t="s">
        <v>108</v>
      </c>
      <c r="D197" s="51" t="s">
        <v>207</v>
      </c>
      <c r="E197" s="44">
        <v>1</v>
      </c>
      <c r="F197" s="45" t="s">
        <v>692</v>
      </c>
      <c r="G197" s="46" t="s">
        <v>528</v>
      </c>
      <c r="H197" s="46" t="s">
        <v>552</v>
      </c>
      <c r="I197" s="47" t="s">
        <v>529</v>
      </c>
      <c r="J197" s="48" t="s">
        <v>530</v>
      </c>
      <c r="K197" s="48" t="s">
        <v>531</v>
      </c>
      <c r="L197" s="48" t="s">
        <v>564</v>
      </c>
      <c r="M197" s="48" t="s">
        <v>532</v>
      </c>
      <c r="N197" s="48" t="s">
        <v>248</v>
      </c>
      <c r="O197" s="49">
        <v>0</v>
      </c>
      <c r="P197" s="49">
        <v>0</v>
      </c>
      <c r="Q197" s="49">
        <v>0</v>
      </c>
      <c r="R197" s="49">
        <v>0</v>
      </c>
      <c r="S197" s="50" t="s">
        <v>1788</v>
      </c>
      <c r="T197" s="49">
        <v>16447355</v>
      </c>
      <c r="U197" s="48" t="s">
        <v>716</v>
      </c>
      <c r="V197" s="46" t="s">
        <v>1789</v>
      </c>
      <c r="W197" s="9">
        <f t="shared" si="5"/>
        <v>717</v>
      </c>
    </row>
    <row r="198" spans="1:23" s="10" customFormat="1" ht="227.25" customHeight="1">
      <c r="A198" s="8">
        <v>11</v>
      </c>
      <c r="B198" s="51" t="s">
        <v>825</v>
      </c>
      <c r="C198" s="51" t="s">
        <v>108</v>
      </c>
      <c r="D198" s="51" t="s">
        <v>207</v>
      </c>
      <c r="E198" s="44">
        <v>1</v>
      </c>
      <c r="F198" s="45" t="s">
        <v>497</v>
      </c>
      <c r="G198" s="46" t="s">
        <v>280</v>
      </c>
      <c r="H198" s="46" t="s">
        <v>280</v>
      </c>
      <c r="I198" s="47" t="s">
        <v>281</v>
      </c>
      <c r="J198" s="48" t="s">
        <v>282</v>
      </c>
      <c r="K198" s="48" t="s">
        <v>283</v>
      </c>
      <c r="L198" s="48" t="s">
        <v>743</v>
      </c>
      <c r="M198" s="48" t="s">
        <v>422</v>
      </c>
      <c r="N198" s="48" t="s">
        <v>708</v>
      </c>
      <c r="O198" s="49">
        <v>22676598.68</v>
      </c>
      <c r="P198" s="49">
        <v>8335662.95</v>
      </c>
      <c r="Q198" s="49">
        <v>718449.27</v>
      </c>
      <c r="R198" s="49">
        <v>7426861.04</v>
      </c>
      <c r="S198" s="50" t="s">
        <v>1790</v>
      </c>
      <c r="T198" s="49">
        <v>22676598.68</v>
      </c>
      <c r="U198" s="48" t="s">
        <v>716</v>
      </c>
      <c r="V198" s="46" t="s">
        <v>1791</v>
      </c>
      <c r="W198" s="9">
        <f t="shared" si="5"/>
        <v>278</v>
      </c>
    </row>
    <row r="199" spans="1:23" s="10" customFormat="1" ht="303.75" customHeight="1">
      <c r="A199" s="8">
        <v>11</v>
      </c>
      <c r="B199" s="51" t="s">
        <v>825</v>
      </c>
      <c r="C199" s="51" t="s">
        <v>108</v>
      </c>
      <c r="D199" s="51" t="s">
        <v>207</v>
      </c>
      <c r="E199" s="44">
        <v>1</v>
      </c>
      <c r="F199" s="45" t="s">
        <v>513</v>
      </c>
      <c r="G199" s="46" t="s">
        <v>514</v>
      </c>
      <c r="H199" s="46" t="s">
        <v>514</v>
      </c>
      <c r="I199" s="47" t="s">
        <v>930</v>
      </c>
      <c r="J199" s="48" t="s">
        <v>382</v>
      </c>
      <c r="K199" s="48" t="s">
        <v>965</v>
      </c>
      <c r="L199" s="48" t="s">
        <v>246</v>
      </c>
      <c r="M199" s="48" t="s">
        <v>247</v>
      </c>
      <c r="N199" s="48" t="s">
        <v>708</v>
      </c>
      <c r="O199" s="49">
        <v>298564323.8</v>
      </c>
      <c r="P199" s="49">
        <v>328063949.33</v>
      </c>
      <c r="Q199" s="49">
        <v>7122325.01</v>
      </c>
      <c r="R199" s="49">
        <v>334545489.48</v>
      </c>
      <c r="S199" s="50" t="s">
        <v>1576</v>
      </c>
      <c r="T199" s="49">
        <v>299205108.66</v>
      </c>
      <c r="U199" s="48" t="s">
        <v>249</v>
      </c>
      <c r="V199" s="46" t="s">
        <v>1577</v>
      </c>
      <c r="W199" s="9">
        <f t="shared" si="5"/>
        <v>875</v>
      </c>
    </row>
    <row r="200" spans="1:23" s="10" customFormat="1" ht="227.25" customHeight="1">
      <c r="A200" s="8">
        <v>11</v>
      </c>
      <c r="B200" s="51" t="s">
        <v>825</v>
      </c>
      <c r="C200" s="51" t="s">
        <v>108</v>
      </c>
      <c r="D200" s="51" t="s">
        <v>207</v>
      </c>
      <c r="E200" s="44">
        <v>1</v>
      </c>
      <c r="F200" s="45" t="s">
        <v>383</v>
      </c>
      <c r="G200" s="46" t="s">
        <v>384</v>
      </c>
      <c r="H200" s="46" t="s">
        <v>384</v>
      </c>
      <c r="I200" s="47" t="s">
        <v>385</v>
      </c>
      <c r="J200" s="48" t="s">
        <v>386</v>
      </c>
      <c r="K200" s="48" t="s">
        <v>387</v>
      </c>
      <c r="L200" s="48" t="s">
        <v>743</v>
      </c>
      <c r="M200" s="48" t="s">
        <v>422</v>
      </c>
      <c r="N200" s="48" t="s">
        <v>835</v>
      </c>
      <c r="O200" s="49">
        <v>2216323.72</v>
      </c>
      <c r="P200" s="49">
        <v>0</v>
      </c>
      <c r="Q200" s="49">
        <v>60366.55</v>
      </c>
      <c r="R200" s="49">
        <v>260907.25</v>
      </c>
      <c r="S200" s="50" t="s">
        <v>1367</v>
      </c>
      <c r="T200" s="49">
        <v>2015783.02</v>
      </c>
      <c r="U200" s="48" t="s">
        <v>716</v>
      </c>
      <c r="V200" s="46" t="s">
        <v>1333</v>
      </c>
      <c r="W200" s="9">
        <f t="shared" si="5"/>
        <v>1401</v>
      </c>
    </row>
    <row r="201" spans="1:23" s="10" customFormat="1" ht="127.5" customHeight="1">
      <c r="A201" s="8">
        <v>11</v>
      </c>
      <c r="B201" s="51" t="s">
        <v>825</v>
      </c>
      <c r="C201" s="51" t="s">
        <v>108</v>
      </c>
      <c r="D201" s="51" t="s">
        <v>207</v>
      </c>
      <c r="E201" s="44">
        <v>1</v>
      </c>
      <c r="F201" s="45" t="s">
        <v>388</v>
      </c>
      <c r="G201" s="46" t="s">
        <v>389</v>
      </c>
      <c r="H201" s="46" t="s">
        <v>389</v>
      </c>
      <c r="I201" s="47" t="s">
        <v>390</v>
      </c>
      <c r="J201" s="48" t="s">
        <v>178</v>
      </c>
      <c r="K201" s="48" t="s">
        <v>451</v>
      </c>
      <c r="L201" s="48" t="s">
        <v>743</v>
      </c>
      <c r="M201" s="48" t="s">
        <v>678</v>
      </c>
      <c r="N201" s="48" t="s">
        <v>248</v>
      </c>
      <c r="O201" s="49">
        <v>1383579.71</v>
      </c>
      <c r="P201" s="49">
        <v>0</v>
      </c>
      <c r="Q201" s="49">
        <v>32363.47</v>
      </c>
      <c r="R201" s="49">
        <v>166902.09</v>
      </c>
      <c r="S201" s="50" t="s">
        <v>1474</v>
      </c>
      <c r="T201" s="49">
        <v>1913201.46</v>
      </c>
      <c r="U201" s="48" t="s">
        <v>716</v>
      </c>
      <c r="V201" s="46" t="s">
        <v>1983</v>
      </c>
      <c r="W201" s="9">
        <f t="shared" si="5"/>
        <v>1217</v>
      </c>
    </row>
    <row r="202" spans="1:23" s="10" customFormat="1" ht="127.5" customHeight="1">
      <c r="A202" s="8">
        <v>11</v>
      </c>
      <c r="B202" s="51" t="s">
        <v>825</v>
      </c>
      <c r="C202" s="51" t="s">
        <v>108</v>
      </c>
      <c r="D202" s="51" t="s">
        <v>207</v>
      </c>
      <c r="E202" s="44">
        <v>1</v>
      </c>
      <c r="F202" s="45" t="s">
        <v>452</v>
      </c>
      <c r="G202" s="46" t="s">
        <v>453</v>
      </c>
      <c r="H202" s="46" t="s">
        <v>453</v>
      </c>
      <c r="I202" s="47" t="s">
        <v>457</v>
      </c>
      <c r="J202" s="48" t="s">
        <v>458</v>
      </c>
      <c r="K202" s="48" t="s">
        <v>459</v>
      </c>
      <c r="L202" s="48" t="s">
        <v>246</v>
      </c>
      <c r="M202" s="48" t="s">
        <v>247</v>
      </c>
      <c r="N202" s="48" t="s">
        <v>248</v>
      </c>
      <c r="O202" s="49">
        <v>115262891.51</v>
      </c>
      <c r="P202" s="49">
        <v>42183539.71</v>
      </c>
      <c r="Q202" s="49">
        <v>3492018.92</v>
      </c>
      <c r="R202" s="49">
        <v>40683753.72</v>
      </c>
      <c r="S202" s="50" t="s">
        <v>1171</v>
      </c>
      <c r="T202" s="49">
        <v>120254696.42</v>
      </c>
      <c r="U202" s="48" t="s">
        <v>249</v>
      </c>
      <c r="V202" s="46" t="s">
        <v>1792</v>
      </c>
      <c r="W202" s="9">
        <f t="shared" si="5"/>
        <v>155</v>
      </c>
    </row>
    <row r="203" spans="1:23" s="10" customFormat="1" ht="199.5" customHeight="1">
      <c r="A203" s="8">
        <v>11</v>
      </c>
      <c r="B203" s="51" t="s">
        <v>825</v>
      </c>
      <c r="C203" s="51" t="s">
        <v>108</v>
      </c>
      <c r="D203" s="51" t="s">
        <v>207</v>
      </c>
      <c r="E203" s="44">
        <v>1</v>
      </c>
      <c r="F203" s="45" t="s">
        <v>452</v>
      </c>
      <c r="G203" s="46" t="s">
        <v>453</v>
      </c>
      <c r="H203" s="46" t="s">
        <v>453</v>
      </c>
      <c r="I203" s="47" t="s">
        <v>460</v>
      </c>
      <c r="J203" s="48" t="s">
        <v>461</v>
      </c>
      <c r="K203" s="48" t="s">
        <v>462</v>
      </c>
      <c r="L203" s="48" t="s">
        <v>743</v>
      </c>
      <c r="M203" s="48" t="s">
        <v>422</v>
      </c>
      <c r="N203" s="48" t="s">
        <v>835</v>
      </c>
      <c r="O203" s="49">
        <v>1946658.62</v>
      </c>
      <c r="P203" s="49">
        <v>0</v>
      </c>
      <c r="Q203" s="49">
        <v>52571.58</v>
      </c>
      <c r="R203" s="49">
        <v>98359.12</v>
      </c>
      <c r="S203" s="50" t="s">
        <v>1793</v>
      </c>
      <c r="T203" s="49">
        <v>1900871.08</v>
      </c>
      <c r="U203" s="48" t="s">
        <v>249</v>
      </c>
      <c r="V203" s="46" t="s">
        <v>1321</v>
      </c>
      <c r="W203" s="9">
        <f t="shared" si="5"/>
        <v>180</v>
      </c>
    </row>
    <row r="204" spans="1:23" s="10" customFormat="1" ht="199.5" customHeight="1">
      <c r="A204" s="8">
        <v>11</v>
      </c>
      <c r="B204" s="51" t="s">
        <v>825</v>
      </c>
      <c r="C204" s="51" t="s">
        <v>108</v>
      </c>
      <c r="D204" s="51" t="s">
        <v>207</v>
      </c>
      <c r="E204" s="44">
        <v>1</v>
      </c>
      <c r="F204" s="45" t="s">
        <v>452</v>
      </c>
      <c r="G204" s="46" t="s">
        <v>453</v>
      </c>
      <c r="H204" s="46" t="s">
        <v>453</v>
      </c>
      <c r="I204" s="47" t="s">
        <v>463</v>
      </c>
      <c r="J204" s="48" t="s">
        <v>464</v>
      </c>
      <c r="K204" s="48" t="s">
        <v>462</v>
      </c>
      <c r="L204" s="48" t="s">
        <v>743</v>
      </c>
      <c r="M204" s="48" t="s">
        <v>422</v>
      </c>
      <c r="N204" s="48" t="s">
        <v>835</v>
      </c>
      <c r="O204" s="49">
        <v>90543.49</v>
      </c>
      <c r="P204" s="49">
        <v>0</v>
      </c>
      <c r="Q204" s="49">
        <v>931.32</v>
      </c>
      <c r="R204" s="49">
        <v>1838.08</v>
      </c>
      <c r="S204" s="50" t="s">
        <v>1794</v>
      </c>
      <c r="T204" s="49">
        <v>89636.73</v>
      </c>
      <c r="U204" s="48" t="s">
        <v>249</v>
      </c>
      <c r="V204" s="46" t="s">
        <v>1578</v>
      </c>
      <c r="W204" s="9">
        <f t="shared" si="5"/>
        <v>181</v>
      </c>
    </row>
    <row r="205" spans="1:23" s="10" customFormat="1" ht="199.5" customHeight="1">
      <c r="A205" s="8">
        <v>11</v>
      </c>
      <c r="B205" s="51" t="s">
        <v>825</v>
      </c>
      <c r="C205" s="51" t="s">
        <v>108</v>
      </c>
      <c r="D205" s="51" t="s">
        <v>207</v>
      </c>
      <c r="E205" s="44">
        <v>1</v>
      </c>
      <c r="F205" s="45" t="s">
        <v>452</v>
      </c>
      <c r="G205" s="46" t="s">
        <v>453</v>
      </c>
      <c r="H205" s="46" t="s">
        <v>453</v>
      </c>
      <c r="I205" s="47" t="s">
        <v>454</v>
      </c>
      <c r="J205" s="48" t="s">
        <v>455</v>
      </c>
      <c r="K205" s="48" t="s">
        <v>456</v>
      </c>
      <c r="L205" s="48" t="s">
        <v>743</v>
      </c>
      <c r="M205" s="48" t="s">
        <v>422</v>
      </c>
      <c r="N205" s="48" t="s">
        <v>835</v>
      </c>
      <c r="O205" s="49">
        <v>4336.16</v>
      </c>
      <c r="P205" s="49">
        <v>9373197.28</v>
      </c>
      <c r="Q205" s="49">
        <v>87242.62</v>
      </c>
      <c r="R205" s="49">
        <v>8537773.26</v>
      </c>
      <c r="S205" s="50" t="s">
        <v>1795</v>
      </c>
      <c r="T205" s="49">
        <v>927002.8</v>
      </c>
      <c r="U205" s="48" t="s">
        <v>249</v>
      </c>
      <c r="V205" s="46" t="s">
        <v>1322</v>
      </c>
      <c r="W205" s="9">
        <f t="shared" si="5"/>
        <v>905</v>
      </c>
    </row>
    <row r="206" spans="1:23" s="10" customFormat="1" ht="199.5" customHeight="1">
      <c r="A206" s="8">
        <v>11</v>
      </c>
      <c r="B206" s="51" t="s">
        <v>825</v>
      </c>
      <c r="C206" s="51" t="s">
        <v>108</v>
      </c>
      <c r="D206" s="51" t="s">
        <v>207</v>
      </c>
      <c r="E206" s="44">
        <v>1</v>
      </c>
      <c r="F206" s="45" t="s">
        <v>465</v>
      </c>
      <c r="G206" s="46" t="s">
        <v>466</v>
      </c>
      <c r="H206" s="46" t="s">
        <v>466</v>
      </c>
      <c r="I206" s="47" t="s">
        <v>467</v>
      </c>
      <c r="J206" s="48" t="s">
        <v>792</v>
      </c>
      <c r="K206" s="48" t="s">
        <v>966</v>
      </c>
      <c r="L206" s="48" t="s">
        <v>246</v>
      </c>
      <c r="M206" s="48" t="s">
        <v>247</v>
      </c>
      <c r="N206" s="48" t="s">
        <v>248</v>
      </c>
      <c r="O206" s="49">
        <v>1994511.04</v>
      </c>
      <c r="P206" s="49">
        <v>81186203.47</v>
      </c>
      <c r="Q206" s="49">
        <v>4087748.91</v>
      </c>
      <c r="R206" s="49">
        <v>74410761.79</v>
      </c>
      <c r="S206" s="50" t="s">
        <v>1172</v>
      </c>
      <c r="T206" s="49">
        <v>12857701.63</v>
      </c>
      <c r="U206" s="48" t="s">
        <v>249</v>
      </c>
      <c r="V206" s="46" t="s">
        <v>1796</v>
      </c>
      <c r="W206" s="9">
        <f t="shared" si="5"/>
        <v>885</v>
      </c>
    </row>
    <row r="207" spans="1:23" s="10" customFormat="1" ht="199.5" customHeight="1">
      <c r="A207" s="8">
        <v>11</v>
      </c>
      <c r="B207" s="51" t="s">
        <v>825</v>
      </c>
      <c r="C207" s="51" t="s">
        <v>108</v>
      </c>
      <c r="D207" s="51" t="s">
        <v>207</v>
      </c>
      <c r="E207" s="44">
        <v>1</v>
      </c>
      <c r="F207" s="45" t="s">
        <v>465</v>
      </c>
      <c r="G207" s="46" t="s">
        <v>466</v>
      </c>
      <c r="H207" s="46" t="s">
        <v>466</v>
      </c>
      <c r="I207" s="47" t="s">
        <v>793</v>
      </c>
      <c r="J207" s="48" t="s">
        <v>511</v>
      </c>
      <c r="K207" s="48" t="s">
        <v>407</v>
      </c>
      <c r="L207" s="48" t="s">
        <v>246</v>
      </c>
      <c r="M207" s="48" t="s">
        <v>247</v>
      </c>
      <c r="N207" s="48" t="s">
        <v>248</v>
      </c>
      <c r="O207" s="49">
        <v>107482239.61</v>
      </c>
      <c r="P207" s="49">
        <v>48265466.88</v>
      </c>
      <c r="Q207" s="49">
        <v>10747315.37</v>
      </c>
      <c r="R207" s="49">
        <v>84064263.33</v>
      </c>
      <c r="S207" s="50" t="s">
        <v>1173</v>
      </c>
      <c r="T207" s="49">
        <v>82430758.53</v>
      </c>
      <c r="U207" s="48" t="s">
        <v>249</v>
      </c>
      <c r="V207" s="46" t="s">
        <v>1797</v>
      </c>
      <c r="W207" s="9">
        <f t="shared" si="5"/>
        <v>1219</v>
      </c>
    </row>
    <row r="208" spans="1:23" s="22" customFormat="1" ht="15" outlineLevel="2">
      <c r="A208" s="20"/>
      <c r="B208" s="59" t="s">
        <v>299</v>
      </c>
      <c r="C208" s="60"/>
      <c r="D208" s="60"/>
      <c r="E208" s="39">
        <f>SUBTOTAL(9,E209:E220)</f>
        <v>12</v>
      </c>
      <c r="F208" s="40"/>
      <c r="G208" s="40"/>
      <c r="H208" s="40"/>
      <c r="I208" s="41"/>
      <c r="J208" s="40"/>
      <c r="K208" s="40"/>
      <c r="L208" s="40"/>
      <c r="M208" s="40"/>
      <c r="N208" s="40"/>
      <c r="O208" s="42"/>
      <c r="P208" s="42"/>
      <c r="Q208" s="42"/>
      <c r="R208" s="42"/>
      <c r="S208" s="40"/>
      <c r="T208" s="42"/>
      <c r="U208" s="40"/>
      <c r="V208" s="43"/>
      <c r="W208" s="21"/>
    </row>
    <row r="209" spans="1:23" s="10" customFormat="1" ht="127.5" customHeight="1">
      <c r="A209" s="8">
        <v>11</v>
      </c>
      <c r="B209" s="51" t="s">
        <v>825</v>
      </c>
      <c r="C209" s="51" t="s">
        <v>108</v>
      </c>
      <c r="D209" s="51" t="s">
        <v>562</v>
      </c>
      <c r="E209" s="44">
        <v>1</v>
      </c>
      <c r="F209" s="45" t="s">
        <v>604</v>
      </c>
      <c r="G209" s="46" t="s">
        <v>263</v>
      </c>
      <c r="H209" s="46" t="s">
        <v>587</v>
      </c>
      <c r="I209" s="47">
        <v>700006300136</v>
      </c>
      <c r="J209" s="48" t="s">
        <v>272</v>
      </c>
      <c r="K209" s="48" t="s">
        <v>408</v>
      </c>
      <c r="L209" s="48" t="s">
        <v>246</v>
      </c>
      <c r="M209" s="48" t="s">
        <v>247</v>
      </c>
      <c r="N209" s="48" t="s">
        <v>248</v>
      </c>
      <c r="O209" s="49">
        <v>1081549.89</v>
      </c>
      <c r="P209" s="49">
        <v>1750000</v>
      </c>
      <c r="Q209" s="49">
        <v>17671.25</v>
      </c>
      <c r="R209" s="49">
        <v>2840000</v>
      </c>
      <c r="S209" s="50" t="s">
        <v>1174</v>
      </c>
      <c r="T209" s="49">
        <v>9221.14</v>
      </c>
      <c r="U209" s="48" t="s">
        <v>716</v>
      </c>
      <c r="V209" s="46" t="s">
        <v>1368</v>
      </c>
      <c r="W209" s="9">
        <f aca="true" t="shared" si="6" ref="W209:W220">IF(OR(LEFT(I209)="7",LEFT(I209,1)="8"),VALUE(RIGHT(I209,3)),VALUE(RIGHT(I209,4)))</f>
        <v>136</v>
      </c>
    </row>
    <row r="210" spans="1:23" s="10" customFormat="1" ht="127.5" customHeight="1">
      <c r="A210" s="8">
        <v>11</v>
      </c>
      <c r="B210" s="51" t="s">
        <v>825</v>
      </c>
      <c r="C210" s="51" t="s">
        <v>108</v>
      </c>
      <c r="D210" s="51" t="s">
        <v>562</v>
      </c>
      <c r="E210" s="44">
        <v>1</v>
      </c>
      <c r="F210" s="45" t="s">
        <v>604</v>
      </c>
      <c r="G210" s="46" t="s">
        <v>263</v>
      </c>
      <c r="H210" s="46" t="s">
        <v>264</v>
      </c>
      <c r="I210" s="47" t="s">
        <v>265</v>
      </c>
      <c r="J210" s="48" t="s">
        <v>266</v>
      </c>
      <c r="K210" s="48" t="s">
        <v>267</v>
      </c>
      <c r="L210" s="48" t="s">
        <v>743</v>
      </c>
      <c r="M210" s="48" t="s">
        <v>678</v>
      </c>
      <c r="N210" s="48" t="s">
        <v>248</v>
      </c>
      <c r="O210" s="49">
        <v>0</v>
      </c>
      <c r="P210" s="49">
        <v>0</v>
      </c>
      <c r="Q210" s="49">
        <v>0</v>
      </c>
      <c r="R210" s="49">
        <v>0</v>
      </c>
      <c r="S210" s="50" t="s">
        <v>1475</v>
      </c>
      <c r="T210" s="49">
        <v>0</v>
      </c>
      <c r="U210" s="48" t="s">
        <v>716</v>
      </c>
      <c r="V210" s="46" t="s">
        <v>1286</v>
      </c>
      <c r="W210" s="9">
        <f t="shared" si="6"/>
        <v>1132</v>
      </c>
    </row>
    <row r="211" spans="1:23" s="10" customFormat="1" ht="240.75" customHeight="1">
      <c r="A211" s="8">
        <v>11</v>
      </c>
      <c r="B211" s="51" t="s">
        <v>825</v>
      </c>
      <c r="C211" s="51" t="s">
        <v>108</v>
      </c>
      <c r="D211" s="51" t="s">
        <v>562</v>
      </c>
      <c r="E211" s="44">
        <v>1</v>
      </c>
      <c r="F211" s="45" t="s">
        <v>692</v>
      </c>
      <c r="G211" s="46" t="s">
        <v>528</v>
      </c>
      <c r="H211" s="46" t="s">
        <v>938</v>
      </c>
      <c r="I211" s="47" t="s">
        <v>939</v>
      </c>
      <c r="J211" s="48" t="s">
        <v>940</v>
      </c>
      <c r="K211" s="48" t="s">
        <v>735</v>
      </c>
      <c r="L211" s="48" t="s">
        <v>743</v>
      </c>
      <c r="M211" s="48" t="s">
        <v>736</v>
      </c>
      <c r="N211" s="48" t="s">
        <v>248</v>
      </c>
      <c r="O211" s="49">
        <v>0</v>
      </c>
      <c r="P211" s="49">
        <v>11000000</v>
      </c>
      <c r="Q211" s="49">
        <v>2514</v>
      </c>
      <c r="R211" s="49">
        <v>11000000</v>
      </c>
      <c r="S211" s="50" t="s">
        <v>1798</v>
      </c>
      <c r="T211" s="49">
        <v>18560800.65</v>
      </c>
      <c r="U211" s="48" t="s">
        <v>716</v>
      </c>
      <c r="V211" s="46" t="s">
        <v>1799</v>
      </c>
      <c r="W211" s="9">
        <f t="shared" si="6"/>
        <v>1467</v>
      </c>
    </row>
    <row r="212" spans="1:23" s="10" customFormat="1" ht="197.25" customHeight="1">
      <c r="A212" s="8">
        <v>11</v>
      </c>
      <c r="B212" s="51" t="s">
        <v>825</v>
      </c>
      <c r="C212" s="51" t="s">
        <v>108</v>
      </c>
      <c r="D212" s="51" t="s">
        <v>562</v>
      </c>
      <c r="E212" s="44">
        <v>1</v>
      </c>
      <c r="F212" s="45" t="s">
        <v>513</v>
      </c>
      <c r="G212" s="46" t="s">
        <v>514</v>
      </c>
      <c r="H212" s="46" t="s">
        <v>364</v>
      </c>
      <c r="I212" s="47" t="s">
        <v>860</v>
      </c>
      <c r="J212" s="48" t="s">
        <v>861</v>
      </c>
      <c r="K212" s="48" t="s">
        <v>862</v>
      </c>
      <c r="L212" s="48" t="s">
        <v>743</v>
      </c>
      <c r="M212" s="48" t="s">
        <v>848</v>
      </c>
      <c r="N212" s="48" t="s">
        <v>703</v>
      </c>
      <c r="O212" s="49">
        <v>949.85</v>
      </c>
      <c r="P212" s="49">
        <v>0</v>
      </c>
      <c r="Q212" s="49">
        <v>0</v>
      </c>
      <c r="R212" s="49">
        <v>96060.69</v>
      </c>
      <c r="S212" s="50" t="s">
        <v>1476</v>
      </c>
      <c r="T212" s="49">
        <v>-95110.84</v>
      </c>
      <c r="U212" s="48" t="s">
        <v>716</v>
      </c>
      <c r="V212" s="46" t="s">
        <v>1477</v>
      </c>
      <c r="W212" s="9">
        <f t="shared" si="6"/>
        <v>1515</v>
      </c>
    </row>
    <row r="213" spans="1:23" s="10" customFormat="1" ht="127.5" customHeight="1">
      <c r="A213" s="8">
        <v>11</v>
      </c>
      <c r="B213" s="51" t="s">
        <v>825</v>
      </c>
      <c r="C213" s="51" t="s">
        <v>108</v>
      </c>
      <c r="D213" s="51" t="s">
        <v>562</v>
      </c>
      <c r="E213" s="44">
        <v>1</v>
      </c>
      <c r="F213" s="45" t="s">
        <v>513</v>
      </c>
      <c r="G213" s="46" t="s">
        <v>514</v>
      </c>
      <c r="H213" s="46" t="s">
        <v>644</v>
      </c>
      <c r="I213" s="47" t="s">
        <v>999</v>
      </c>
      <c r="J213" s="48" t="s">
        <v>1000</v>
      </c>
      <c r="K213" s="48" t="s">
        <v>1001</v>
      </c>
      <c r="L213" s="48" t="s">
        <v>743</v>
      </c>
      <c r="M213" s="48" t="s">
        <v>422</v>
      </c>
      <c r="N213" s="48" t="s">
        <v>703</v>
      </c>
      <c r="O213" s="49">
        <v>0</v>
      </c>
      <c r="P213" s="49">
        <v>0</v>
      </c>
      <c r="Q213" s="49">
        <v>0</v>
      </c>
      <c r="R213" s="49">
        <v>0</v>
      </c>
      <c r="S213" s="50" t="s">
        <v>1176</v>
      </c>
      <c r="T213" s="49">
        <v>0</v>
      </c>
      <c r="U213" s="48" t="s">
        <v>716</v>
      </c>
      <c r="V213" s="46" t="s">
        <v>1800</v>
      </c>
      <c r="W213" s="9">
        <f t="shared" si="6"/>
        <v>1525</v>
      </c>
    </row>
    <row r="214" spans="1:23" s="10" customFormat="1" ht="186" customHeight="1">
      <c r="A214" s="8">
        <v>11</v>
      </c>
      <c r="B214" s="51" t="s">
        <v>825</v>
      </c>
      <c r="C214" s="51" t="s">
        <v>108</v>
      </c>
      <c r="D214" s="51" t="s">
        <v>562</v>
      </c>
      <c r="E214" s="44">
        <v>1</v>
      </c>
      <c r="F214" s="45" t="s">
        <v>513</v>
      </c>
      <c r="G214" s="46" t="s">
        <v>514</v>
      </c>
      <c r="H214" s="46" t="s">
        <v>76</v>
      </c>
      <c r="I214" s="47" t="s">
        <v>1002</v>
      </c>
      <c r="J214" s="48" t="s">
        <v>1003</v>
      </c>
      <c r="K214" s="48" t="s">
        <v>1004</v>
      </c>
      <c r="L214" s="48" t="s">
        <v>743</v>
      </c>
      <c r="M214" s="48" t="s">
        <v>422</v>
      </c>
      <c r="N214" s="48" t="s">
        <v>703</v>
      </c>
      <c r="O214" s="49">
        <v>688070.67</v>
      </c>
      <c r="P214" s="49">
        <v>0</v>
      </c>
      <c r="Q214" s="49">
        <v>4178.14</v>
      </c>
      <c r="R214" s="49">
        <v>692248.81</v>
      </c>
      <c r="S214" s="50" t="s">
        <v>1287</v>
      </c>
      <c r="T214" s="49">
        <v>0</v>
      </c>
      <c r="U214" s="48" t="s">
        <v>716</v>
      </c>
      <c r="V214" s="46" t="s">
        <v>1478</v>
      </c>
      <c r="W214" s="9">
        <f t="shared" si="6"/>
        <v>1526</v>
      </c>
    </row>
    <row r="215" spans="1:23" s="10" customFormat="1" ht="297.75" customHeight="1">
      <c r="A215" s="8">
        <v>11</v>
      </c>
      <c r="B215" s="51" t="s">
        <v>825</v>
      </c>
      <c r="C215" s="51" t="s">
        <v>108</v>
      </c>
      <c r="D215" s="51" t="s">
        <v>562</v>
      </c>
      <c r="E215" s="44">
        <v>1</v>
      </c>
      <c r="F215" s="45" t="s">
        <v>513</v>
      </c>
      <c r="G215" s="46" t="s">
        <v>514</v>
      </c>
      <c r="H215" s="46" t="s">
        <v>667</v>
      </c>
      <c r="I215" s="47" t="s">
        <v>1005</v>
      </c>
      <c r="J215" s="48" t="s">
        <v>1006</v>
      </c>
      <c r="K215" s="48" t="s">
        <v>1007</v>
      </c>
      <c r="L215" s="48" t="s">
        <v>743</v>
      </c>
      <c r="M215" s="48" t="s">
        <v>678</v>
      </c>
      <c r="N215" s="48" t="s">
        <v>703</v>
      </c>
      <c r="O215" s="49">
        <v>0</v>
      </c>
      <c r="P215" s="49">
        <v>0</v>
      </c>
      <c r="Q215" s="49">
        <v>0</v>
      </c>
      <c r="R215" s="49">
        <v>0</v>
      </c>
      <c r="S215" s="50" t="s">
        <v>1202</v>
      </c>
      <c r="T215" s="49">
        <v>0</v>
      </c>
      <c r="U215" s="48" t="s">
        <v>716</v>
      </c>
      <c r="V215" s="46" t="s">
        <v>1801</v>
      </c>
      <c r="W215" s="9">
        <f t="shared" si="6"/>
        <v>1527</v>
      </c>
    </row>
    <row r="216" spans="1:23" s="10" customFormat="1" ht="297.75" customHeight="1">
      <c r="A216" s="8">
        <v>11</v>
      </c>
      <c r="B216" s="51" t="s">
        <v>825</v>
      </c>
      <c r="C216" s="51" t="s">
        <v>108</v>
      </c>
      <c r="D216" s="51" t="s">
        <v>562</v>
      </c>
      <c r="E216" s="44">
        <v>1</v>
      </c>
      <c r="F216" s="45" t="s">
        <v>513</v>
      </c>
      <c r="G216" s="46" t="s">
        <v>514</v>
      </c>
      <c r="H216" s="46" t="s">
        <v>64</v>
      </c>
      <c r="I216" s="47" t="s">
        <v>1008</v>
      </c>
      <c r="J216" s="48" t="s">
        <v>1009</v>
      </c>
      <c r="K216" s="48" t="s">
        <v>1010</v>
      </c>
      <c r="L216" s="48" t="s">
        <v>743</v>
      </c>
      <c r="M216" s="48" t="s">
        <v>422</v>
      </c>
      <c r="N216" s="48" t="s">
        <v>703</v>
      </c>
      <c r="O216" s="49">
        <v>5800</v>
      </c>
      <c r="P216" s="49">
        <v>0</v>
      </c>
      <c r="Q216" s="49">
        <v>0</v>
      </c>
      <c r="R216" s="49">
        <v>0</v>
      </c>
      <c r="S216" s="50" t="s">
        <v>1288</v>
      </c>
      <c r="T216" s="49">
        <v>5800</v>
      </c>
      <c r="U216" s="48" t="s">
        <v>716</v>
      </c>
      <c r="V216" s="46" t="s">
        <v>1802</v>
      </c>
      <c r="W216" s="9">
        <f t="shared" si="6"/>
        <v>1528</v>
      </c>
    </row>
    <row r="217" spans="1:23" s="10" customFormat="1" ht="297.75" customHeight="1">
      <c r="A217" s="8">
        <v>11</v>
      </c>
      <c r="B217" s="51" t="s">
        <v>825</v>
      </c>
      <c r="C217" s="51" t="s">
        <v>108</v>
      </c>
      <c r="D217" s="51" t="s">
        <v>562</v>
      </c>
      <c r="E217" s="44">
        <v>1</v>
      </c>
      <c r="F217" s="45" t="s">
        <v>513</v>
      </c>
      <c r="G217" s="46" t="s">
        <v>514</v>
      </c>
      <c r="H217" s="46" t="s">
        <v>732</v>
      </c>
      <c r="I217" s="47" t="s">
        <v>1019</v>
      </c>
      <c r="J217" s="48" t="s">
        <v>1024</v>
      </c>
      <c r="K217" s="48" t="s">
        <v>1025</v>
      </c>
      <c r="L217" s="48" t="s">
        <v>743</v>
      </c>
      <c r="M217" s="48" t="s">
        <v>848</v>
      </c>
      <c r="N217" s="48" t="s">
        <v>703</v>
      </c>
      <c r="O217" s="49">
        <v>0</v>
      </c>
      <c r="P217" s="49">
        <v>0</v>
      </c>
      <c r="Q217" s="49">
        <v>0</v>
      </c>
      <c r="R217" s="49">
        <v>0</v>
      </c>
      <c r="S217" s="50" t="s">
        <v>1479</v>
      </c>
      <c r="T217" s="49">
        <v>0</v>
      </c>
      <c r="U217" s="48" t="s">
        <v>716</v>
      </c>
      <c r="V217" s="46" t="s">
        <v>1803</v>
      </c>
      <c r="W217" s="9">
        <f t="shared" si="6"/>
        <v>1529</v>
      </c>
    </row>
    <row r="218" spans="1:23" s="10" customFormat="1" ht="299.25" customHeight="1">
      <c r="A218" s="8">
        <v>11</v>
      </c>
      <c r="B218" s="51" t="s">
        <v>825</v>
      </c>
      <c r="C218" s="51" t="s">
        <v>108</v>
      </c>
      <c r="D218" s="51" t="s">
        <v>562</v>
      </c>
      <c r="E218" s="44">
        <v>1</v>
      </c>
      <c r="F218" s="45" t="s">
        <v>513</v>
      </c>
      <c r="G218" s="46" t="s">
        <v>514</v>
      </c>
      <c r="H218" s="46" t="s">
        <v>75</v>
      </c>
      <c r="I218" s="47" t="s">
        <v>1020</v>
      </c>
      <c r="J218" s="48" t="s">
        <v>1021</v>
      </c>
      <c r="K218" s="48" t="s">
        <v>1022</v>
      </c>
      <c r="L218" s="48" t="s">
        <v>743</v>
      </c>
      <c r="M218" s="48" t="s">
        <v>678</v>
      </c>
      <c r="N218" s="48" t="s">
        <v>708</v>
      </c>
      <c r="O218" s="49">
        <v>0</v>
      </c>
      <c r="P218" s="49">
        <v>0</v>
      </c>
      <c r="Q218" s="49">
        <v>0</v>
      </c>
      <c r="R218" s="49">
        <v>0</v>
      </c>
      <c r="S218" s="50" t="s">
        <v>1175</v>
      </c>
      <c r="T218" s="49">
        <v>0</v>
      </c>
      <c r="U218" s="48" t="s">
        <v>716</v>
      </c>
      <c r="V218" s="46" t="s">
        <v>1804</v>
      </c>
      <c r="W218" s="9">
        <f t="shared" si="6"/>
        <v>1532</v>
      </c>
    </row>
    <row r="219" spans="1:23" s="10" customFormat="1" ht="299.25" customHeight="1">
      <c r="A219" s="8">
        <v>11</v>
      </c>
      <c r="B219" s="51" t="s">
        <v>825</v>
      </c>
      <c r="C219" s="51" t="s">
        <v>108</v>
      </c>
      <c r="D219" s="51" t="s">
        <v>562</v>
      </c>
      <c r="E219" s="44">
        <v>1</v>
      </c>
      <c r="F219" s="45" t="s">
        <v>513</v>
      </c>
      <c r="G219" s="46" t="s">
        <v>514</v>
      </c>
      <c r="H219" s="46" t="s">
        <v>291</v>
      </c>
      <c r="I219" s="47" t="s">
        <v>1026</v>
      </c>
      <c r="J219" s="48" t="s">
        <v>1009</v>
      </c>
      <c r="K219" s="48" t="s">
        <v>1027</v>
      </c>
      <c r="L219" s="48" t="s">
        <v>743</v>
      </c>
      <c r="M219" s="48" t="s">
        <v>848</v>
      </c>
      <c r="N219" s="48" t="s">
        <v>703</v>
      </c>
      <c r="O219" s="49">
        <v>0</v>
      </c>
      <c r="P219" s="49">
        <v>0</v>
      </c>
      <c r="Q219" s="49">
        <v>0</v>
      </c>
      <c r="R219" s="49">
        <v>0</v>
      </c>
      <c r="S219" s="50" t="s">
        <v>1369</v>
      </c>
      <c r="T219" s="49">
        <v>0</v>
      </c>
      <c r="U219" s="48" t="s">
        <v>716</v>
      </c>
      <c r="V219" s="46" t="s">
        <v>1480</v>
      </c>
      <c r="W219" s="9">
        <f t="shared" si="6"/>
        <v>1539</v>
      </c>
    </row>
    <row r="220" spans="1:23" s="10" customFormat="1" ht="299.25" customHeight="1">
      <c r="A220" s="8">
        <v>11</v>
      </c>
      <c r="B220" s="51" t="s">
        <v>825</v>
      </c>
      <c r="C220" s="51" t="s">
        <v>108</v>
      </c>
      <c r="D220" s="51" t="s">
        <v>562</v>
      </c>
      <c r="E220" s="44">
        <v>1</v>
      </c>
      <c r="F220" s="45" t="s">
        <v>513</v>
      </c>
      <c r="G220" s="46" t="s">
        <v>514</v>
      </c>
      <c r="H220" s="46" t="s">
        <v>1028</v>
      </c>
      <c r="I220" s="47" t="s">
        <v>1029</v>
      </c>
      <c r="J220" s="48" t="s">
        <v>1030</v>
      </c>
      <c r="K220" s="48" t="s">
        <v>1031</v>
      </c>
      <c r="L220" s="48" t="s">
        <v>743</v>
      </c>
      <c r="M220" s="48" t="s">
        <v>676</v>
      </c>
      <c r="N220" s="48" t="s">
        <v>703</v>
      </c>
      <c r="O220" s="49">
        <v>179219490.36</v>
      </c>
      <c r="P220" s="49">
        <v>1774938687.8</v>
      </c>
      <c r="Q220" s="49">
        <v>9123911.83</v>
      </c>
      <c r="R220" s="49">
        <v>1958351716.89</v>
      </c>
      <c r="S220" s="50" t="s">
        <v>1203</v>
      </c>
      <c r="T220" s="49">
        <v>169244776.8</v>
      </c>
      <c r="U220" s="48" t="s">
        <v>716</v>
      </c>
      <c r="V220" s="46" t="s">
        <v>1805</v>
      </c>
      <c r="W220" s="9">
        <f t="shared" si="6"/>
        <v>1540</v>
      </c>
    </row>
    <row r="221" spans="1:23" s="22" customFormat="1" ht="15" outlineLevel="2">
      <c r="A221" s="20"/>
      <c r="B221" s="59" t="s">
        <v>301</v>
      </c>
      <c r="C221" s="60"/>
      <c r="D221" s="60"/>
      <c r="E221" s="39">
        <f>SUBTOTAL(9,E222:E225)</f>
        <v>4</v>
      </c>
      <c r="F221" s="40"/>
      <c r="G221" s="40"/>
      <c r="H221" s="40"/>
      <c r="I221" s="41"/>
      <c r="J221" s="40"/>
      <c r="K221" s="40"/>
      <c r="L221" s="40"/>
      <c r="M221" s="40"/>
      <c r="N221" s="40"/>
      <c r="O221" s="42"/>
      <c r="P221" s="42"/>
      <c r="Q221" s="42"/>
      <c r="R221" s="42"/>
      <c r="S221" s="40"/>
      <c r="T221" s="42"/>
      <c r="U221" s="40"/>
      <c r="V221" s="43"/>
      <c r="W221" s="21"/>
    </row>
    <row r="222" spans="1:23" s="10" customFormat="1" ht="189" customHeight="1">
      <c r="A222" s="8">
        <v>11</v>
      </c>
      <c r="B222" s="51" t="s">
        <v>825</v>
      </c>
      <c r="C222" s="51" t="s">
        <v>108</v>
      </c>
      <c r="D222" s="51" t="s">
        <v>836</v>
      </c>
      <c r="E222" s="44">
        <v>1</v>
      </c>
      <c r="F222" s="45">
        <v>700</v>
      </c>
      <c r="G222" s="46" t="s">
        <v>709</v>
      </c>
      <c r="H222" s="46" t="s">
        <v>269</v>
      </c>
      <c r="I222" s="47">
        <v>20041170001377</v>
      </c>
      <c r="J222" s="48" t="s">
        <v>922</v>
      </c>
      <c r="K222" s="48" t="s">
        <v>680</v>
      </c>
      <c r="L222" s="48" t="s">
        <v>743</v>
      </c>
      <c r="M222" s="48" t="s">
        <v>678</v>
      </c>
      <c r="N222" s="48" t="s">
        <v>708</v>
      </c>
      <c r="O222" s="49">
        <v>41593223.73</v>
      </c>
      <c r="P222" s="49">
        <v>0</v>
      </c>
      <c r="Q222" s="49">
        <v>1202475.1</v>
      </c>
      <c r="R222" s="49">
        <v>759784.33</v>
      </c>
      <c r="S222" s="50" t="s">
        <v>1517</v>
      </c>
      <c r="T222" s="49">
        <v>42035914.5</v>
      </c>
      <c r="U222" s="48" t="s">
        <v>716</v>
      </c>
      <c r="V222" s="46" t="s">
        <v>1518</v>
      </c>
      <c r="W222" s="9">
        <f>IF(OR(LEFT(I222)="7",LEFT(I222,1)="8"),VALUE(RIGHT(I222,3)),VALUE(RIGHT(I222,4)))</f>
        <v>1377</v>
      </c>
    </row>
    <row r="223" spans="1:23" s="10" customFormat="1" ht="127.5" customHeight="1">
      <c r="A223" s="8">
        <v>11</v>
      </c>
      <c r="B223" s="51" t="s">
        <v>825</v>
      </c>
      <c r="C223" s="51" t="s">
        <v>108</v>
      </c>
      <c r="D223" s="51" t="s">
        <v>836</v>
      </c>
      <c r="E223" s="44">
        <v>1</v>
      </c>
      <c r="F223" s="45" t="s">
        <v>604</v>
      </c>
      <c r="G223" s="46" t="s">
        <v>263</v>
      </c>
      <c r="H223" s="46" t="s">
        <v>126</v>
      </c>
      <c r="I223" s="47" t="s">
        <v>127</v>
      </c>
      <c r="J223" s="48" t="s">
        <v>128</v>
      </c>
      <c r="K223" s="48" t="s">
        <v>789</v>
      </c>
      <c r="L223" s="48" t="s">
        <v>743</v>
      </c>
      <c r="M223" s="48" t="s">
        <v>678</v>
      </c>
      <c r="N223" s="48" t="s">
        <v>248</v>
      </c>
      <c r="O223" s="49">
        <v>0</v>
      </c>
      <c r="P223" s="49">
        <v>0</v>
      </c>
      <c r="Q223" s="49">
        <v>0</v>
      </c>
      <c r="R223" s="49">
        <v>0</v>
      </c>
      <c r="S223" s="50" t="s">
        <v>1177</v>
      </c>
      <c r="T223" s="49">
        <v>0</v>
      </c>
      <c r="U223" s="48" t="s">
        <v>716</v>
      </c>
      <c r="V223" s="46" t="s">
        <v>1095</v>
      </c>
      <c r="W223" s="9">
        <f>IF(OR(LEFT(I223)="7",LEFT(I223,1)="8"),VALUE(RIGHT(I223,3)),VALUE(RIGHT(I223,4)))</f>
        <v>339</v>
      </c>
    </row>
    <row r="224" spans="1:23" s="10" customFormat="1" ht="127.5" customHeight="1">
      <c r="A224" s="8">
        <v>11</v>
      </c>
      <c r="B224" s="51" t="s">
        <v>825</v>
      </c>
      <c r="C224" s="51" t="s">
        <v>108</v>
      </c>
      <c r="D224" s="51" t="s">
        <v>836</v>
      </c>
      <c r="E224" s="44">
        <v>1</v>
      </c>
      <c r="F224" s="45" t="s">
        <v>604</v>
      </c>
      <c r="G224" s="46" t="s">
        <v>263</v>
      </c>
      <c r="H224" s="46" t="s">
        <v>72</v>
      </c>
      <c r="I224" s="47" t="s">
        <v>73</v>
      </c>
      <c r="J224" s="48" t="s">
        <v>551</v>
      </c>
      <c r="K224" s="48" t="s">
        <v>125</v>
      </c>
      <c r="L224" s="48" t="s">
        <v>743</v>
      </c>
      <c r="M224" s="48" t="s">
        <v>678</v>
      </c>
      <c r="N224" s="48" t="s">
        <v>248</v>
      </c>
      <c r="O224" s="49">
        <v>0</v>
      </c>
      <c r="P224" s="49">
        <v>0</v>
      </c>
      <c r="Q224" s="49">
        <v>0</v>
      </c>
      <c r="R224" s="49">
        <v>0</v>
      </c>
      <c r="S224" s="50" t="s">
        <v>1178</v>
      </c>
      <c r="T224" s="49">
        <v>0</v>
      </c>
      <c r="U224" s="48" t="s">
        <v>716</v>
      </c>
      <c r="V224" s="46" t="s">
        <v>1094</v>
      </c>
      <c r="W224" s="9">
        <f>IF(OR(LEFT(I224)="7",LEFT(I224,1)="8"),VALUE(RIGHT(I224,3)),VALUE(RIGHT(I224,4)))</f>
        <v>1072</v>
      </c>
    </row>
    <row r="225" spans="1:23" s="10" customFormat="1" ht="127.5" customHeight="1">
      <c r="A225" s="8">
        <v>11</v>
      </c>
      <c r="B225" s="51" t="s">
        <v>825</v>
      </c>
      <c r="C225" s="51" t="s">
        <v>108</v>
      </c>
      <c r="D225" s="51" t="s">
        <v>836</v>
      </c>
      <c r="E225" s="44">
        <v>1</v>
      </c>
      <c r="F225" s="45" t="s">
        <v>604</v>
      </c>
      <c r="G225" s="46" t="s">
        <v>263</v>
      </c>
      <c r="H225" s="46" t="s">
        <v>681</v>
      </c>
      <c r="I225" s="47" t="s">
        <v>682</v>
      </c>
      <c r="J225" s="48" t="s">
        <v>683</v>
      </c>
      <c r="K225" s="48" t="s">
        <v>71</v>
      </c>
      <c r="L225" s="48" t="s">
        <v>743</v>
      </c>
      <c r="M225" s="48" t="s">
        <v>678</v>
      </c>
      <c r="N225" s="48" t="s">
        <v>248</v>
      </c>
      <c r="O225" s="49">
        <v>11131.02</v>
      </c>
      <c r="P225" s="49">
        <v>0</v>
      </c>
      <c r="Q225" s="49">
        <v>65.96</v>
      </c>
      <c r="R225" s="49">
        <v>9280.08</v>
      </c>
      <c r="S225" s="50" t="s">
        <v>1179</v>
      </c>
      <c r="T225" s="49">
        <v>1916.9</v>
      </c>
      <c r="U225" s="48" t="s">
        <v>716</v>
      </c>
      <c r="V225" s="46" t="s">
        <v>1289</v>
      </c>
      <c r="W225" s="9">
        <f>IF(OR(LEFT(I225)="7",LEFT(I225,1)="8"),VALUE(RIGHT(I225,3)),VALUE(RIGHT(I225,4)))</f>
        <v>1328</v>
      </c>
    </row>
    <row r="226" spans="1:23" s="19" customFormat="1" ht="15" outlineLevel="1">
      <c r="A226" s="17"/>
      <c r="B226" s="63" t="s">
        <v>300</v>
      </c>
      <c r="C226" s="64"/>
      <c r="D226" s="64"/>
      <c r="E226" s="34">
        <f>SUBTOTAL(9,E228:E230)</f>
        <v>3</v>
      </c>
      <c r="F226" s="35"/>
      <c r="G226" s="35"/>
      <c r="H226" s="35"/>
      <c r="I226" s="36"/>
      <c r="J226" s="35"/>
      <c r="K226" s="35"/>
      <c r="L226" s="35"/>
      <c r="M226" s="35"/>
      <c r="N226" s="35"/>
      <c r="O226" s="37"/>
      <c r="P226" s="37"/>
      <c r="Q226" s="37"/>
      <c r="R226" s="37"/>
      <c r="S226" s="35"/>
      <c r="T226" s="37"/>
      <c r="U226" s="35"/>
      <c r="V226" s="38"/>
      <c r="W226" s="18"/>
    </row>
    <row r="227" spans="1:23" s="22" customFormat="1" ht="15" outlineLevel="2">
      <c r="A227" s="20"/>
      <c r="B227" s="59" t="s">
        <v>298</v>
      </c>
      <c r="C227" s="60"/>
      <c r="D227" s="60"/>
      <c r="E227" s="39">
        <f>SUBTOTAL(9,E228:E230)</f>
        <v>3</v>
      </c>
      <c r="F227" s="40"/>
      <c r="G227" s="40"/>
      <c r="H227" s="40"/>
      <c r="I227" s="41"/>
      <c r="J227" s="40"/>
      <c r="K227" s="40"/>
      <c r="L227" s="40"/>
      <c r="M227" s="40"/>
      <c r="N227" s="40"/>
      <c r="O227" s="42"/>
      <c r="P227" s="42"/>
      <c r="Q227" s="42"/>
      <c r="R227" s="42"/>
      <c r="S227" s="40"/>
      <c r="T227" s="42"/>
      <c r="U227" s="40"/>
      <c r="V227" s="43"/>
      <c r="W227" s="21"/>
    </row>
    <row r="228" spans="1:23" s="10" customFormat="1" ht="172.5" customHeight="1">
      <c r="A228" s="8">
        <v>11</v>
      </c>
      <c r="B228" s="51" t="s">
        <v>825</v>
      </c>
      <c r="C228" s="51" t="s">
        <v>70</v>
      </c>
      <c r="D228" s="51" t="s">
        <v>207</v>
      </c>
      <c r="E228" s="44">
        <v>1</v>
      </c>
      <c r="F228" s="45">
        <v>711</v>
      </c>
      <c r="G228" s="46" t="s">
        <v>846</v>
      </c>
      <c r="H228" s="46" t="s">
        <v>709</v>
      </c>
      <c r="I228" s="47">
        <v>20101171101533</v>
      </c>
      <c r="J228" s="48" t="s">
        <v>1225</v>
      </c>
      <c r="K228" s="48" t="s">
        <v>1011</v>
      </c>
      <c r="L228" s="48" t="s">
        <v>743</v>
      </c>
      <c r="M228" s="48" t="s">
        <v>678</v>
      </c>
      <c r="N228" s="48" t="s">
        <v>835</v>
      </c>
      <c r="O228" s="49">
        <v>32204558.45</v>
      </c>
      <c r="P228" s="49">
        <v>0</v>
      </c>
      <c r="Q228" s="49">
        <v>1005373.41</v>
      </c>
      <c r="R228" s="49">
        <v>193956.06</v>
      </c>
      <c r="S228" s="50" t="s">
        <v>1806</v>
      </c>
      <c r="T228" s="49">
        <v>33015975.8</v>
      </c>
      <c r="U228" s="48" t="s">
        <v>716</v>
      </c>
      <c r="V228" s="46" t="s">
        <v>1807</v>
      </c>
      <c r="W228" s="9">
        <f>IF(OR(LEFT(I228)="7",LEFT(I228,1)="8"),VALUE(RIGHT(I228,3)),VALUE(RIGHT(I228,4)))</f>
        <v>1533</v>
      </c>
    </row>
    <row r="229" spans="1:23" s="10" customFormat="1" ht="172.5" customHeight="1">
      <c r="A229" s="8">
        <v>11</v>
      </c>
      <c r="B229" s="51" t="s">
        <v>825</v>
      </c>
      <c r="C229" s="51" t="s">
        <v>70</v>
      </c>
      <c r="D229" s="51" t="s">
        <v>207</v>
      </c>
      <c r="E229" s="44">
        <v>1</v>
      </c>
      <c r="F229" s="45" t="s">
        <v>692</v>
      </c>
      <c r="G229" s="46" t="s">
        <v>528</v>
      </c>
      <c r="H229" s="46" t="s">
        <v>528</v>
      </c>
      <c r="I229" s="47" t="s">
        <v>129</v>
      </c>
      <c r="J229" s="48" t="s">
        <v>130</v>
      </c>
      <c r="K229" s="48" t="s">
        <v>790</v>
      </c>
      <c r="L229" s="48" t="s">
        <v>246</v>
      </c>
      <c r="M229" s="48" t="s">
        <v>247</v>
      </c>
      <c r="N229" s="48" t="s">
        <v>248</v>
      </c>
      <c r="O229" s="49">
        <v>10937641</v>
      </c>
      <c r="P229" s="49">
        <v>25594746</v>
      </c>
      <c r="Q229" s="49">
        <v>260552</v>
      </c>
      <c r="R229" s="49">
        <v>37597720</v>
      </c>
      <c r="S229" s="50" t="s">
        <v>1808</v>
      </c>
      <c r="T229" s="49">
        <v>-804781</v>
      </c>
      <c r="U229" s="48" t="s">
        <v>249</v>
      </c>
      <c r="V229" s="46" t="s">
        <v>1977</v>
      </c>
      <c r="W229" s="9">
        <f>IF(OR(LEFT(I229)="7",LEFT(I229,1)="8"),VALUE(RIGHT(I229,3)),VALUE(RIGHT(I229,4)))</f>
        <v>76</v>
      </c>
    </row>
    <row r="230" spans="1:23" s="10" customFormat="1" ht="209.25" customHeight="1">
      <c r="A230" s="8">
        <v>11</v>
      </c>
      <c r="B230" s="51" t="s">
        <v>825</v>
      </c>
      <c r="C230" s="51" t="s">
        <v>70</v>
      </c>
      <c r="D230" s="51" t="s">
        <v>207</v>
      </c>
      <c r="E230" s="44">
        <v>1</v>
      </c>
      <c r="F230" s="45" t="s">
        <v>692</v>
      </c>
      <c r="G230" s="46" t="s">
        <v>528</v>
      </c>
      <c r="H230" s="46" t="s">
        <v>528</v>
      </c>
      <c r="I230" s="47" t="s">
        <v>135</v>
      </c>
      <c r="J230" s="48" t="s">
        <v>136</v>
      </c>
      <c r="K230" s="48" t="s">
        <v>791</v>
      </c>
      <c r="L230" s="48" t="s">
        <v>743</v>
      </c>
      <c r="M230" s="48" t="s">
        <v>678</v>
      </c>
      <c r="N230" s="48" t="s">
        <v>248</v>
      </c>
      <c r="O230" s="49">
        <v>293434003.26</v>
      </c>
      <c r="P230" s="49">
        <v>845696573.92</v>
      </c>
      <c r="Q230" s="49">
        <v>10194063.95</v>
      </c>
      <c r="R230" s="49">
        <v>858838828.76</v>
      </c>
      <c r="S230" s="50" t="s">
        <v>1809</v>
      </c>
      <c r="T230" s="49">
        <v>358149875.02</v>
      </c>
      <c r="U230" s="48" t="s">
        <v>716</v>
      </c>
      <c r="V230" s="46" t="s">
        <v>1978</v>
      </c>
      <c r="W230" s="9">
        <f>IF(OR(LEFT(I230)="7",LEFT(I230,1)="8"),VALUE(RIGHT(I230,3)),VALUE(RIGHT(I230,4)))</f>
        <v>92</v>
      </c>
    </row>
    <row r="231" spans="1:23" s="22" customFormat="1" ht="15" outlineLevel="2">
      <c r="A231" s="20"/>
      <c r="B231" s="59" t="s">
        <v>301</v>
      </c>
      <c r="C231" s="60"/>
      <c r="D231" s="60"/>
      <c r="E231" s="39">
        <f>SUBTOTAL(9,E232)</f>
        <v>1</v>
      </c>
      <c r="F231" s="40"/>
      <c r="G231" s="40"/>
      <c r="H231" s="40"/>
      <c r="I231" s="41"/>
      <c r="J231" s="40"/>
      <c r="K231" s="40"/>
      <c r="L231" s="40"/>
      <c r="M231" s="40"/>
      <c r="N231" s="40"/>
      <c r="O231" s="42"/>
      <c r="P231" s="42"/>
      <c r="Q231" s="42"/>
      <c r="R231" s="42"/>
      <c r="S231" s="40"/>
      <c r="T231" s="42"/>
      <c r="U231" s="40"/>
      <c r="V231" s="43"/>
      <c r="W231" s="21"/>
    </row>
    <row r="232" spans="1:23" s="10" customFormat="1" ht="184.5" customHeight="1">
      <c r="A232" s="8">
        <v>11</v>
      </c>
      <c r="B232" s="51" t="s">
        <v>825</v>
      </c>
      <c r="C232" s="51" t="s">
        <v>70</v>
      </c>
      <c r="D232" s="51" t="s">
        <v>836</v>
      </c>
      <c r="E232" s="44">
        <v>1</v>
      </c>
      <c r="F232" s="45" t="s">
        <v>692</v>
      </c>
      <c r="G232" s="46" t="s">
        <v>528</v>
      </c>
      <c r="H232" s="46" t="s">
        <v>137</v>
      </c>
      <c r="I232" s="47">
        <v>700011200227</v>
      </c>
      <c r="J232" s="48" t="s">
        <v>138</v>
      </c>
      <c r="K232" s="48" t="s">
        <v>139</v>
      </c>
      <c r="L232" s="48" t="s">
        <v>743</v>
      </c>
      <c r="M232" s="48" t="s">
        <v>447</v>
      </c>
      <c r="N232" s="48" t="s">
        <v>248</v>
      </c>
      <c r="O232" s="49">
        <v>0</v>
      </c>
      <c r="P232" s="49">
        <v>0</v>
      </c>
      <c r="Q232" s="49">
        <v>0</v>
      </c>
      <c r="R232" s="49">
        <v>0</v>
      </c>
      <c r="S232" s="50" t="s">
        <v>1204</v>
      </c>
      <c r="T232" s="49">
        <v>0</v>
      </c>
      <c r="U232" s="48" t="s">
        <v>716</v>
      </c>
      <c r="V232" s="46" t="s">
        <v>1290</v>
      </c>
      <c r="W232" s="9">
        <f>IF(OR(LEFT(I232)="7",LEFT(I232,1)="8"),VALUE(RIGHT(I232,3)),VALUE(RIGHT(I232,4)))</f>
        <v>227</v>
      </c>
    </row>
    <row r="233" spans="1:23" s="19" customFormat="1" ht="15" outlineLevel="1">
      <c r="A233" s="17"/>
      <c r="B233" s="63" t="s">
        <v>302</v>
      </c>
      <c r="C233" s="64"/>
      <c r="D233" s="64"/>
      <c r="E233" s="34">
        <f>SUBTOTAL(9,E234:E237)</f>
        <v>3</v>
      </c>
      <c r="F233" s="35"/>
      <c r="G233" s="35"/>
      <c r="H233" s="35"/>
      <c r="I233" s="36"/>
      <c r="J233" s="35"/>
      <c r="K233" s="35"/>
      <c r="L233" s="35"/>
      <c r="M233" s="35"/>
      <c r="N233" s="35"/>
      <c r="O233" s="37"/>
      <c r="P233" s="37"/>
      <c r="Q233" s="37"/>
      <c r="R233" s="37"/>
      <c r="S233" s="35"/>
      <c r="T233" s="37"/>
      <c r="U233" s="35"/>
      <c r="V233" s="38"/>
      <c r="W233" s="18"/>
    </row>
    <row r="234" spans="1:23" s="22" customFormat="1" ht="15" outlineLevel="2">
      <c r="A234" s="20"/>
      <c r="B234" s="59" t="s">
        <v>298</v>
      </c>
      <c r="C234" s="60"/>
      <c r="D234" s="60"/>
      <c r="E234" s="39">
        <f>SUBTOTAL(9,E235:E237)</f>
        <v>3</v>
      </c>
      <c r="F234" s="40"/>
      <c r="G234" s="40"/>
      <c r="H234" s="40"/>
      <c r="I234" s="41"/>
      <c r="J234" s="40"/>
      <c r="K234" s="40"/>
      <c r="L234" s="40"/>
      <c r="M234" s="40"/>
      <c r="N234" s="40"/>
      <c r="O234" s="42"/>
      <c r="P234" s="42"/>
      <c r="Q234" s="42"/>
      <c r="R234" s="42"/>
      <c r="S234" s="40"/>
      <c r="T234" s="42"/>
      <c r="U234" s="40"/>
      <c r="V234" s="43"/>
      <c r="W234" s="21"/>
    </row>
    <row r="235" spans="1:23" s="10" customFormat="1" ht="183.75" customHeight="1">
      <c r="A235" s="8">
        <v>11</v>
      </c>
      <c r="B235" s="51" t="s">
        <v>825</v>
      </c>
      <c r="C235" s="51" t="s">
        <v>176</v>
      </c>
      <c r="D235" s="51" t="s">
        <v>207</v>
      </c>
      <c r="E235" s="44">
        <v>1</v>
      </c>
      <c r="F235" s="45">
        <v>311</v>
      </c>
      <c r="G235" s="46" t="s">
        <v>140</v>
      </c>
      <c r="H235" s="46" t="s">
        <v>140</v>
      </c>
      <c r="I235" s="47">
        <v>20001170001117</v>
      </c>
      <c r="J235" s="48" t="s">
        <v>141</v>
      </c>
      <c r="K235" s="48" t="s">
        <v>880</v>
      </c>
      <c r="L235" s="48" t="s">
        <v>564</v>
      </c>
      <c r="M235" s="48" t="s">
        <v>881</v>
      </c>
      <c r="N235" s="48" t="s">
        <v>248</v>
      </c>
      <c r="O235" s="49">
        <v>0</v>
      </c>
      <c r="P235" s="49">
        <v>0</v>
      </c>
      <c r="Q235" s="49">
        <v>0</v>
      </c>
      <c r="R235" s="49">
        <v>0</v>
      </c>
      <c r="S235" s="50" t="s">
        <v>1579</v>
      </c>
      <c r="T235" s="49">
        <v>0</v>
      </c>
      <c r="U235" s="48" t="s">
        <v>716</v>
      </c>
      <c r="V235" s="46" t="s">
        <v>1580</v>
      </c>
      <c r="W235" s="9">
        <f>IF(OR(LEFT(I235)="7",LEFT(I235,1)="8"),VALUE(RIGHT(I235,3)),VALUE(RIGHT(I235,4)))</f>
        <v>1117</v>
      </c>
    </row>
    <row r="236" spans="1:23" s="10" customFormat="1" ht="183.75" customHeight="1">
      <c r="A236" s="8">
        <v>11</v>
      </c>
      <c r="B236" s="51" t="s">
        <v>825</v>
      </c>
      <c r="C236" s="51" t="s">
        <v>176</v>
      </c>
      <c r="D236" s="51" t="s">
        <v>207</v>
      </c>
      <c r="E236" s="44">
        <v>1</v>
      </c>
      <c r="F236" s="45">
        <v>315</v>
      </c>
      <c r="G236" s="46" t="s">
        <v>882</v>
      </c>
      <c r="H236" s="46" t="s">
        <v>882</v>
      </c>
      <c r="I236" s="47">
        <v>20001111301060</v>
      </c>
      <c r="J236" s="48" t="s">
        <v>883</v>
      </c>
      <c r="K236" s="48" t="s">
        <v>884</v>
      </c>
      <c r="L236" s="48" t="s">
        <v>564</v>
      </c>
      <c r="M236" s="48" t="s">
        <v>881</v>
      </c>
      <c r="N236" s="48" t="s">
        <v>248</v>
      </c>
      <c r="O236" s="49">
        <v>0</v>
      </c>
      <c r="P236" s="49">
        <v>0</v>
      </c>
      <c r="Q236" s="49">
        <v>0</v>
      </c>
      <c r="R236" s="49">
        <v>0</v>
      </c>
      <c r="S236" s="50" t="s">
        <v>1180</v>
      </c>
      <c r="T236" s="49">
        <v>0</v>
      </c>
      <c r="U236" s="48" t="s">
        <v>249</v>
      </c>
      <c r="V236" s="46" t="s">
        <v>1096</v>
      </c>
      <c r="W236" s="9">
        <f>IF(OR(LEFT(I236)="7",LEFT(I236,1)="8"),VALUE(RIGHT(I236,3)),VALUE(RIGHT(I236,4)))</f>
        <v>1060</v>
      </c>
    </row>
    <row r="237" spans="1:23" s="10" customFormat="1" ht="183.75" customHeight="1">
      <c r="A237" s="8">
        <v>11</v>
      </c>
      <c r="B237" s="51" t="s">
        <v>825</v>
      </c>
      <c r="C237" s="51" t="s">
        <v>176</v>
      </c>
      <c r="D237" s="51" t="s">
        <v>207</v>
      </c>
      <c r="E237" s="44">
        <v>1</v>
      </c>
      <c r="F237" s="45">
        <v>315</v>
      </c>
      <c r="G237" s="46" t="s">
        <v>882</v>
      </c>
      <c r="H237" s="46" t="s">
        <v>882</v>
      </c>
      <c r="I237" s="47">
        <v>20021111201289</v>
      </c>
      <c r="J237" s="48" t="s">
        <v>885</v>
      </c>
      <c r="K237" s="48" t="s">
        <v>886</v>
      </c>
      <c r="L237" s="48" t="s">
        <v>564</v>
      </c>
      <c r="M237" s="48" t="s">
        <v>881</v>
      </c>
      <c r="N237" s="48" t="s">
        <v>703</v>
      </c>
      <c r="O237" s="49">
        <v>0</v>
      </c>
      <c r="P237" s="49">
        <v>0</v>
      </c>
      <c r="Q237" s="49">
        <v>0</v>
      </c>
      <c r="R237" s="49">
        <v>0</v>
      </c>
      <c r="S237" s="50" t="s">
        <v>1181</v>
      </c>
      <c r="T237" s="49">
        <v>0</v>
      </c>
      <c r="U237" s="48" t="s">
        <v>249</v>
      </c>
      <c r="V237" s="46" t="s">
        <v>1097</v>
      </c>
      <c r="W237" s="9">
        <f>IF(OR(LEFT(I237)="7",LEFT(I237,1)="8"),VALUE(RIGHT(I237,3)),VALUE(RIGHT(I237,4)))</f>
        <v>1289</v>
      </c>
    </row>
    <row r="238" spans="1:23" s="16" customFormat="1" ht="26.25" customHeight="1" outlineLevel="3">
      <c r="A238" s="14"/>
      <c r="B238" s="61" t="s">
        <v>887</v>
      </c>
      <c r="C238" s="62"/>
      <c r="D238" s="62"/>
      <c r="E238" s="28">
        <f>SUBTOTAL(9,E239:E243)</f>
        <v>3</v>
      </c>
      <c r="F238" s="29"/>
      <c r="G238" s="29"/>
      <c r="H238" s="29"/>
      <c r="I238" s="30"/>
      <c r="J238" s="29"/>
      <c r="K238" s="29"/>
      <c r="L238" s="29"/>
      <c r="M238" s="29"/>
      <c r="N238" s="29"/>
      <c r="O238" s="31"/>
      <c r="P238" s="32"/>
      <c r="Q238" s="32"/>
      <c r="R238" s="32"/>
      <c r="S238" s="29"/>
      <c r="T238" s="32"/>
      <c r="U238" s="29"/>
      <c r="V238" s="33"/>
      <c r="W238" s="15"/>
    </row>
    <row r="239" spans="1:23" s="19" customFormat="1" ht="15" outlineLevel="1">
      <c r="A239" s="17"/>
      <c r="B239" s="63" t="s">
        <v>722</v>
      </c>
      <c r="C239" s="64" t="s">
        <v>720</v>
      </c>
      <c r="D239" s="64"/>
      <c r="E239" s="34">
        <f>SUBTOTAL(9,E240:E243)</f>
        <v>3</v>
      </c>
      <c r="F239" s="35"/>
      <c r="G239" s="35"/>
      <c r="H239" s="35"/>
      <c r="I239" s="36"/>
      <c r="J239" s="35"/>
      <c r="K239" s="35"/>
      <c r="L239" s="35"/>
      <c r="M239" s="35"/>
      <c r="N239" s="35"/>
      <c r="O239" s="37"/>
      <c r="P239" s="37"/>
      <c r="Q239" s="37"/>
      <c r="R239" s="37"/>
      <c r="S239" s="35"/>
      <c r="T239" s="37"/>
      <c r="U239" s="35"/>
      <c r="V239" s="38"/>
      <c r="W239" s="18"/>
    </row>
    <row r="240" spans="1:23" s="22" customFormat="1" ht="15" outlineLevel="2">
      <c r="A240" s="20"/>
      <c r="B240" s="59" t="s">
        <v>298</v>
      </c>
      <c r="C240" s="60"/>
      <c r="D240" s="60"/>
      <c r="E240" s="39">
        <f>SUBTOTAL(9,E241:E243)</f>
        <v>3</v>
      </c>
      <c r="F240" s="40"/>
      <c r="G240" s="40"/>
      <c r="H240" s="40"/>
      <c r="I240" s="41"/>
      <c r="J240" s="40"/>
      <c r="K240" s="40"/>
      <c r="L240" s="40"/>
      <c r="M240" s="40"/>
      <c r="N240" s="40"/>
      <c r="O240" s="42"/>
      <c r="P240" s="42"/>
      <c r="Q240" s="42"/>
      <c r="R240" s="42"/>
      <c r="S240" s="40"/>
      <c r="T240" s="42"/>
      <c r="U240" s="40"/>
      <c r="V240" s="43"/>
      <c r="W240" s="21"/>
    </row>
    <row r="241" spans="1:23" s="10" customFormat="1" ht="127.5" customHeight="1">
      <c r="A241" s="8">
        <v>12</v>
      </c>
      <c r="B241" s="51" t="s">
        <v>887</v>
      </c>
      <c r="C241" s="51" t="s">
        <v>108</v>
      </c>
      <c r="D241" s="51" t="s">
        <v>207</v>
      </c>
      <c r="E241" s="44">
        <v>1</v>
      </c>
      <c r="F241" s="45" t="s">
        <v>318</v>
      </c>
      <c r="G241" s="46" t="s">
        <v>319</v>
      </c>
      <c r="H241" s="46" t="s">
        <v>319</v>
      </c>
      <c r="I241" s="47" t="s">
        <v>320</v>
      </c>
      <c r="J241" s="48" t="s">
        <v>321</v>
      </c>
      <c r="K241" s="48" t="s">
        <v>427</v>
      </c>
      <c r="L241" s="48" t="s">
        <v>246</v>
      </c>
      <c r="M241" s="48" t="s">
        <v>247</v>
      </c>
      <c r="N241" s="48" t="s">
        <v>248</v>
      </c>
      <c r="O241" s="49">
        <v>22382865.18</v>
      </c>
      <c r="P241" s="49">
        <v>0</v>
      </c>
      <c r="Q241" s="49">
        <v>676339.57</v>
      </c>
      <c r="R241" s="49">
        <v>264547.44</v>
      </c>
      <c r="S241" s="50" t="s">
        <v>1810</v>
      </c>
      <c r="T241" s="49">
        <v>22794657.31</v>
      </c>
      <c r="U241" s="48" t="s">
        <v>249</v>
      </c>
      <c r="V241" s="46" t="s">
        <v>1098</v>
      </c>
      <c r="W241" s="9">
        <f>IF(OR(LEFT(I241)="7",LEFT(I241,1)="8"),VALUE(RIGHT(I241,3)),VALUE(RIGHT(I241,4)))</f>
        <v>345</v>
      </c>
    </row>
    <row r="242" spans="1:23" s="10" customFormat="1" ht="127.5" customHeight="1">
      <c r="A242" s="8">
        <v>12</v>
      </c>
      <c r="B242" s="51" t="s">
        <v>887</v>
      </c>
      <c r="C242" s="51" t="s">
        <v>108</v>
      </c>
      <c r="D242" s="51" t="s">
        <v>207</v>
      </c>
      <c r="E242" s="44">
        <v>1</v>
      </c>
      <c r="F242" s="45" t="s">
        <v>322</v>
      </c>
      <c r="G242" s="46" t="s">
        <v>323</v>
      </c>
      <c r="H242" s="46" t="s">
        <v>315</v>
      </c>
      <c r="I242" s="47" t="s">
        <v>324</v>
      </c>
      <c r="J242" s="48" t="s">
        <v>325</v>
      </c>
      <c r="K242" s="48" t="s">
        <v>326</v>
      </c>
      <c r="L242" s="48" t="s">
        <v>743</v>
      </c>
      <c r="M242" s="48" t="s">
        <v>848</v>
      </c>
      <c r="N242" s="48" t="s">
        <v>708</v>
      </c>
      <c r="O242" s="49">
        <v>30761.07</v>
      </c>
      <c r="P242" s="49">
        <v>510.55</v>
      </c>
      <c r="Q242" s="49">
        <v>0</v>
      </c>
      <c r="R242" s="49">
        <v>0</v>
      </c>
      <c r="S242" s="50" t="s">
        <v>1811</v>
      </c>
      <c r="T242" s="49">
        <v>31271.62</v>
      </c>
      <c r="U242" s="48" t="s">
        <v>249</v>
      </c>
      <c r="V242" s="46" t="s">
        <v>1099</v>
      </c>
      <c r="W242" s="9">
        <f>IF(OR(LEFT(I242)="7",LEFT(I242,1)="8"),VALUE(RIGHT(I242,3)),VALUE(RIGHT(I242,4)))</f>
        <v>69</v>
      </c>
    </row>
    <row r="243" spans="1:23" s="10" customFormat="1" ht="127.5" customHeight="1">
      <c r="A243" s="8">
        <v>12</v>
      </c>
      <c r="B243" s="51" t="s">
        <v>887</v>
      </c>
      <c r="C243" s="51" t="s">
        <v>108</v>
      </c>
      <c r="D243" s="51" t="s">
        <v>207</v>
      </c>
      <c r="E243" s="44">
        <v>1</v>
      </c>
      <c r="F243" s="45" t="s">
        <v>327</v>
      </c>
      <c r="G243" s="46" t="s">
        <v>328</v>
      </c>
      <c r="H243" s="46" t="s">
        <v>552</v>
      </c>
      <c r="I243" s="47">
        <v>20041251001386</v>
      </c>
      <c r="J243" s="48" t="s">
        <v>578</v>
      </c>
      <c r="K243" s="48" t="s">
        <v>428</v>
      </c>
      <c r="L243" s="48" t="s">
        <v>246</v>
      </c>
      <c r="M243" s="48" t="s">
        <v>715</v>
      </c>
      <c r="N243" s="48" t="s">
        <v>248</v>
      </c>
      <c r="O243" s="49">
        <v>55344592223.33</v>
      </c>
      <c r="P243" s="49">
        <v>14864978444.58</v>
      </c>
      <c r="Q243" s="49">
        <v>1942561191.25</v>
      </c>
      <c r="R243" s="49">
        <v>10559689007.49</v>
      </c>
      <c r="S243" s="50" t="s">
        <v>1812</v>
      </c>
      <c r="T243" s="49">
        <v>61592442851.67</v>
      </c>
      <c r="U243" s="48" t="s">
        <v>249</v>
      </c>
      <c r="V243" s="46" t="s">
        <v>1581</v>
      </c>
      <c r="W243" s="9">
        <f>IF(OR(LEFT(I243)="7",LEFT(I243,1)="8"),VALUE(RIGHT(I243,3)),VALUE(RIGHT(I243,4)))</f>
        <v>1386</v>
      </c>
    </row>
    <row r="244" spans="1:23" s="16" customFormat="1" ht="31.5" customHeight="1" outlineLevel="3">
      <c r="A244" s="14"/>
      <c r="B244" s="61" t="s">
        <v>329</v>
      </c>
      <c r="C244" s="62"/>
      <c r="D244" s="62"/>
      <c r="E244" s="28">
        <f>SUBTOTAL(9,E245:E248)</f>
        <v>2</v>
      </c>
      <c r="F244" s="29"/>
      <c r="G244" s="29"/>
      <c r="H244" s="29"/>
      <c r="I244" s="30"/>
      <c r="J244" s="29"/>
      <c r="K244" s="29"/>
      <c r="L244" s="29"/>
      <c r="M244" s="29"/>
      <c r="N244" s="29"/>
      <c r="O244" s="31"/>
      <c r="P244" s="32"/>
      <c r="Q244" s="32"/>
      <c r="R244" s="32"/>
      <c r="S244" s="29"/>
      <c r="T244" s="32"/>
      <c r="U244" s="29"/>
      <c r="V244" s="33"/>
      <c r="W244" s="15"/>
    </row>
    <row r="245" spans="1:23" s="19" customFormat="1" ht="15" outlineLevel="1">
      <c r="A245" s="17"/>
      <c r="B245" s="63" t="s">
        <v>722</v>
      </c>
      <c r="C245" s="64" t="s">
        <v>720</v>
      </c>
      <c r="D245" s="64"/>
      <c r="E245" s="34">
        <f>SUBTOTAL(9,E246:E248)</f>
        <v>2</v>
      </c>
      <c r="F245" s="35"/>
      <c r="G245" s="35"/>
      <c r="H245" s="35"/>
      <c r="I245" s="36"/>
      <c r="J245" s="35"/>
      <c r="K245" s="35"/>
      <c r="L245" s="35"/>
      <c r="M245" s="35"/>
      <c r="N245" s="35"/>
      <c r="O245" s="37"/>
      <c r="P245" s="37"/>
      <c r="Q245" s="37"/>
      <c r="R245" s="37"/>
      <c r="S245" s="35"/>
      <c r="T245" s="37"/>
      <c r="U245" s="35"/>
      <c r="V245" s="38"/>
      <c r="W245" s="18"/>
    </row>
    <row r="246" spans="1:23" s="22" customFormat="1" ht="15" outlineLevel="2">
      <c r="A246" s="20"/>
      <c r="B246" s="59" t="s">
        <v>298</v>
      </c>
      <c r="C246" s="60"/>
      <c r="D246" s="60"/>
      <c r="E246" s="39">
        <f>SUBTOTAL(9,E247:E248)</f>
        <v>2</v>
      </c>
      <c r="F246" s="40"/>
      <c r="G246" s="40"/>
      <c r="H246" s="40"/>
      <c r="I246" s="41"/>
      <c r="J246" s="40"/>
      <c r="K246" s="40"/>
      <c r="L246" s="40"/>
      <c r="M246" s="40"/>
      <c r="N246" s="40"/>
      <c r="O246" s="42"/>
      <c r="P246" s="42"/>
      <c r="Q246" s="42"/>
      <c r="R246" s="42"/>
      <c r="S246" s="40"/>
      <c r="T246" s="42"/>
      <c r="U246" s="40"/>
      <c r="V246" s="43"/>
      <c r="W246" s="21"/>
    </row>
    <row r="247" spans="1:23" s="10" customFormat="1" ht="185.25" customHeight="1">
      <c r="A247" s="8">
        <v>14</v>
      </c>
      <c r="B247" s="51" t="s">
        <v>329</v>
      </c>
      <c r="C247" s="51" t="s">
        <v>108</v>
      </c>
      <c r="D247" s="51" t="s">
        <v>207</v>
      </c>
      <c r="E247" s="44">
        <v>1</v>
      </c>
      <c r="F247" s="45" t="s">
        <v>316</v>
      </c>
      <c r="G247" s="46" t="s">
        <v>317</v>
      </c>
      <c r="H247" s="46" t="s">
        <v>317</v>
      </c>
      <c r="I247" s="47" t="s">
        <v>330</v>
      </c>
      <c r="J247" s="48" t="s">
        <v>331</v>
      </c>
      <c r="K247" s="48" t="s">
        <v>429</v>
      </c>
      <c r="L247" s="48" t="s">
        <v>743</v>
      </c>
      <c r="M247" s="48" t="s">
        <v>422</v>
      </c>
      <c r="N247" s="48" t="s">
        <v>835</v>
      </c>
      <c r="O247" s="49">
        <v>14363274.34</v>
      </c>
      <c r="P247" s="49">
        <v>1870735</v>
      </c>
      <c r="Q247" s="49">
        <v>924629.75</v>
      </c>
      <c r="R247" s="49">
        <v>1653131.79</v>
      </c>
      <c r="S247" s="50" t="s">
        <v>1813</v>
      </c>
      <c r="T247" s="49">
        <v>15505507.3</v>
      </c>
      <c r="U247" s="48" t="s">
        <v>716</v>
      </c>
      <c r="V247" s="46" t="s">
        <v>1582</v>
      </c>
      <c r="W247" s="9">
        <f>IF(OR(LEFT(I247)="7",LEFT(I247,1)="8"),VALUE(RIGHT(I247,3)),VALUE(RIGHT(I247,4)))</f>
        <v>84</v>
      </c>
    </row>
    <row r="248" spans="1:23" s="10" customFormat="1" ht="185.25" customHeight="1">
      <c r="A248" s="8">
        <v>14</v>
      </c>
      <c r="B248" s="51" t="s">
        <v>329</v>
      </c>
      <c r="C248" s="51" t="s">
        <v>108</v>
      </c>
      <c r="D248" s="51" t="s">
        <v>207</v>
      </c>
      <c r="E248" s="44">
        <v>1</v>
      </c>
      <c r="F248" s="45" t="s">
        <v>316</v>
      </c>
      <c r="G248" s="46" t="s">
        <v>317</v>
      </c>
      <c r="H248" s="46" t="s">
        <v>317</v>
      </c>
      <c r="I248" s="47" t="s">
        <v>332</v>
      </c>
      <c r="J248" s="48" t="s">
        <v>333</v>
      </c>
      <c r="K248" s="48" t="s">
        <v>430</v>
      </c>
      <c r="L248" s="48" t="s">
        <v>743</v>
      </c>
      <c r="M248" s="48" t="s">
        <v>422</v>
      </c>
      <c r="N248" s="48" t="s">
        <v>370</v>
      </c>
      <c r="O248" s="49">
        <v>168724098.44</v>
      </c>
      <c r="P248" s="49">
        <v>15869265</v>
      </c>
      <c r="Q248" s="49">
        <v>12906694.47</v>
      </c>
      <c r="R248" s="49">
        <v>25750844.16</v>
      </c>
      <c r="S248" s="50" t="s">
        <v>1814</v>
      </c>
      <c r="T248" s="49">
        <v>171749213.75</v>
      </c>
      <c r="U248" s="48" t="s">
        <v>716</v>
      </c>
      <c r="V248" s="46" t="s">
        <v>1815</v>
      </c>
      <c r="W248" s="9">
        <f>IF(OR(LEFT(I248)="7",LEFT(I248,1)="8"),VALUE(RIGHT(I248,3)),VALUE(RIGHT(I248,4)))</f>
        <v>99</v>
      </c>
    </row>
    <row r="249" spans="1:23" s="16" customFormat="1" ht="37.5" customHeight="1" outlineLevel="3">
      <c r="A249" s="14"/>
      <c r="B249" s="61" t="s">
        <v>1235</v>
      </c>
      <c r="C249" s="62"/>
      <c r="D249" s="62"/>
      <c r="E249" s="28">
        <f>SUBTOTAL(9,E252:E268)</f>
        <v>11</v>
      </c>
      <c r="F249" s="29"/>
      <c r="G249" s="29"/>
      <c r="H249" s="29"/>
      <c r="I249" s="30"/>
      <c r="J249" s="29"/>
      <c r="K249" s="29"/>
      <c r="L249" s="29"/>
      <c r="M249" s="29"/>
      <c r="N249" s="29"/>
      <c r="O249" s="31"/>
      <c r="P249" s="32"/>
      <c r="Q249" s="32"/>
      <c r="R249" s="32"/>
      <c r="S249" s="29"/>
      <c r="T249" s="32"/>
      <c r="U249" s="29"/>
      <c r="V249" s="33"/>
      <c r="W249" s="15"/>
    </row>
    <row r="250" spans="1:23" s="19" customFormat="1" ht="15" outlineLevel="1">
      <c r="A250" s="17"/>
      <c r="B250" s="63" t="s">
        <v>722</v>
      </c>
      <c r="C250" s="64" t="s">
        <v>720</v>
      </c>
      <c r="D250" s="64"/>
      <c r="E250" s="34">
        <f>SUBTOTAL(9,E251:E261)</f>
        <v>8</v>
      </c>
      <c r="F250" s="35"/>
      <c r="G250" s="35"/>
      <c r="H250" s="35"/>
      <c r="I250" s="36"/>
      <c r="J250" s="35"/>
      <c r="K250" s="35"/>
      <c r="L250" s="35"/>
      <c r="M250" s="35"/>
      <c r="N250" s="35"/>
      <c r="O250" s="37"/>
      <c r="P250" s="37"/>
      <c r="Q250" s="37"/>
      <c r="R250" s="37"/>
      <c r="S250" s="35"/>
      <c r="T250" s="37"/>
      <c r="U250" s="35"/>
      <c r="V250" s="38"/>
      <c r="W250" s="18"/>
    </row>
    <row r="251" spans="1:23" s="22" customFormat="1" ht="15" outlineLevel="2">
      <c r="A251" s="20"/>
      <c r="B251" s="59" t="s">
        <v>298</v>
      </c>
      <c r="C251" s="60"/>
      <c r="D251" s="60"/>
      <c r="E251" s="39">
        <f>SUBTOTAL(9,E252:E255)</f>
        <v>4</v>
      </c>
      <c r="F251" s="40"/>
      <c r="G251" s="40"/>
      <c r="H251" s="40"/>
      <c r="I251" s="41"/>
      <c r="J251" s="40"/>
      <c r="K251" s="40"/>
      <c r="L251" s="40"/>
      <c r="M251" s="40"/>
      <c r="N251" s="40"/>
      <c r="O251" s="42"/>
      <c r="P251" s="42"/>
      <c r="Q251" s="42"/>
      <c r="R251" s="42"/>
      <c r="S251" s="40"/>
      <c r="T251" s="42"/>
      <c r="U251" s="40"/>
      <c r="V251" s="43"/>
      <c r="W251" s="21"/>
    </row>
    <row r="252" spans="1:23" s="10" customFormat="1" ht="182.25" customHeight="1">
      <c r="A252" s="8">
        <v>15</v>
      </c>
      <c r="B252" s="51" t="s">
        <v>1435</v>
      </c>
      <c r="C252" s="51" t="s">
        <v>108</v>
      </c>
      <c r="D252" s="51" t="s">
        <v>207</v>
      </c>
      <c r="E252" s="44">
        <v>1</v>
      </c>
      <c r="F252" s="45">
        <v>400</v>
      </c>
      <c r="G252" s="46" t="s">
        <v>709</v>
      </c>
      <c r="H252" s="46" t="s">
        <v>552</v>
      </c>
      <c r="I252" s="47" t="s">
        <v>334</v>
      </c>
      <c r="J252" s="48" t="s">
        <v>335</v>
      </c>
      <c r="K252" s="48" t="s">
        <v>336</v>
      </c>
      <c r="L252" s="48" t="s">
        <v>564</v>
      </c>
      <c r="M252" s="48" t="s">
        <v>1257</v>
      </c>
      <c r="N252" s="48" t="s">
        <v>708</v>
      </c>
      <c r="O252" s="49">
        <v>13336180.92</v>
      </c>
      <c r="P252" s="49">
        <v>0</v>
      </c>
      <c r="Q252" s="49">
        <v>420542.27</v>
      </c>
      <c r="R252" s="49">
        <v>144420.54</v>
      </c>
      <c r="S252" s="50" t="s">
        <v>1816</v>
      </c>
      <c r="T252" s="49">
        <v>13612302.65</v>
      </c>
      <c r="U252" s="48" t="s">
        <v>249</v>
      </c>
      <c r="V252" s="46" t="s">
        <v>1817</v>
      </c>
      <c r="W252" s="9">
        <f>IF(OR(LEFT(I252)="7",LEFT(I252,1)="8"),VALUE(RIGHT(I252,3)),VALUE(RIGHT(I252,4)))</f>
        <v>161</v>
      </c>
    </row>
    <row r="253" spans="1:23" s="10" customFormat="1" ht="182.25" customHeight="1">
      <c r="A253" s="8">
        <v>15</v>
      </c>
      <c r="B253" s="51" t="s">
        <v>1435</v>
      </c>
      <c r="C253" s="51" t="s">
        <v>108</v>
      </c>
      <c r="D253" s="51" t="s">
        <v>207</v>
      </c>
      <c r="E253" s="44">
        <v>1</v>
      </c>
      <c r="F253" s="45">
        <v>400</v>
      </c>
      <c r="G253" s="46" t="s">
        <v>709</v>
      </c>
      <c r="H253" s="46" t="s">
        <v>552</v>
      </c>
      <c r="I253" s="47" t="s">
        <v>337</v>
      </c>
      <c r="J253" s="48" t="s">
        <v>338</v>
      </c>
      <c r="K253" s="48" t="s">
        <v>65</v>
      </c>
      <c r="L253" s="48" t="s">
        <v>246</v>
      </c>
      <c r="M253" s="48" t="s">
        <v>151</v>
      </c>
      <c r="N253" s="48" t="s">
        <v>248</v>
      </c>
      <c r="O253" s="49">
        <v>36157670.77</v>
      </c>
      <c r="P253" s="49">
        <v>0</v>
      </c>
      <c r="Q253" s="49">
        <v>1107132.44</v>
      </c>
      <c r="R253" s="49">
        <v>1845015.74</v>
      </c>
      <c r="S253" s="50" t="s">
        <v>1818</v>
      </c>
      <c r="T253" s="49">
        <v>958963288.7</v>
      </c>
      <c r="U253" s="48" t="s">
        <v>716</v>
      </c>
      <c r="V253" s="46" t="s">
        <v>1819</v>
      </c>
      <c r="W253" s="9">
        <f>IF(OR(LEFT(I253)="7",LEFT(I253,1)="8"),VALUE(RIGHT(I253,3)),VALUE(RIGHT(I253,4)))</f>
        <v>162</v>
      </c>
    </row>
    <row r="254" spans="1:23" s="10" customFormat="1" ht="182.25" customHeight="1">
      <c r="A254" s="8">
        <v>15</v>
      </c>
      <c r="B254" s="51" t="s">
        <v>1235</v>
      </c>
      <c r="C254" s="51" t="s">
        <v>108</v>
      </c>
      <c r="D254" s="51" t="s">
        <v>207</v>
      </c>
      <c r="E254" s="44">
        <v>1</v>
      </c>
      <c r="F254" s="45" t="s">
        <v>1334</v>
      </c>
      <c r="G254" s="46" t="s">
        <v>909</v>
      </c>
      <c r="H254" s="46" t="s">
        <v>909</v>
      </c>
      <c r="I254" s="47" t="s">
        <v>910</v>
      </c>
      <c r="J254" s="48" t="s">
        <v>911</v>
      </c>
      <c r="K254" s="48" t="s">
        <v>870</v>
      </c>
      <c r="L254" s="48" t="s">
        <v>743</v>
      </c>
      <c r="M254" s="48" t="s">
        <v>678</v>
      </c>
      <c r="N254" s="48" t="s">
        <v>835</v>
      </c>
      <c r="O254" s="49">
        <v>17891971.61</v>
      </c>
      <c r="P254" s="49">
        <v>1184527.06</v>
      </c>
      <c r="Q254" s="49">
        <v>100944.7</v>
      </c>
      <c r="R254" s="49">
        <v>0</v>
      </c>
      <c r="S254" s="50" t="s">
        <v>1385</v>
      </c>
      <c r="T254" s="49">
        <v>19177443.37</v>
      </c>
      <c r="U254" s="48" t="s">
        <v>716</v>
      </c>
      <c r="V254" s="46" t="s">
        <v>1820</v>
      </c>
      <c r="W254" s="9">
        <f>IF(OR(LEFT(I254)="7",LEFT(I254,1)="8"),VALUE(RIGHT(I254,3)),VALUE(RIGHT(I254,4)))</f>
        <v>416</v>
      </c>
    </row>
    <row r="255" spans="1:23" s="10" customFormat="1" ht="182.25" customHeight="1">
      <c r="A255" s="8">
        <v>15</v>
      </c>
      <c r="B255" s="51" t="s">
        <v>1435</v>
      </c>
      <c r="C255" s="51" t="s">
        <v>108</v>
      </c>
      <c r="D255" s="51" t="s">
        <v>207</v>
      </c>
      <c r="E255" s="44">
        <v>1</v>
      </c>
      <c r="F255" s="45" t="s">
        <v>656</v>
      </c>
      <c r="G255" s="46" t="s">
        <v>657</v>
      </c>
      <c r="H255" s="46" t="s">
        <v>729</v>
      </c>
      <c r="I255" s="47" t="s">
        <v>658</v>
      </c>
      <c r="J255" s="48" t="s">
        <v>659</v>
      </c>
      <c r="K255" s="48" t="s">
        <v>660</v>
      </c>
      <c r="L255" s="48" t="s">
        <v>743</v>
      </c>
      <c r="M255" s="48" t="s">
        <v>661</v>
      </c>
      <c r="N255" s="48" t="s">
        <v>703</v>
      </c>
      <c r="O255" s="49">
        <v>101082710.3</v>
      </c>
      <c r="P255" s="49">
        <v>11532466.6</v>
      </c>
      <c r="Q255" s="49">
        <v>0</v>
      </c>
      <c r="R255" s="49">
        <v>8472983.11</v>
      </c>
      <c r="S255" s="50" t="s">
        <v>1821</v>
      </c>
      <c r="T255" s="49">
        <v>104142193.79</v>
      </c>
      <c r="U255" s="48" t="s">
        <v>716</v>
      </c>
      <c r="V255" s="46" t="s">
        <v>1822</v>
      </c>
      <c r="W255" s="9">
        <f>IF(OR(LEFT(I255)="7",LEFT(I255,1)="8"),VALUE(RIGHT(I255,3)),VALUE(RIGHT(I255,4)))</f>
        <v>755</v>
      </c>
    </row>
    <row r="256" spans="1:23" s="19" customFormat="1" ht="15" outlineLevel="1">
      <c r="A256" s="17"/>
      <c r="B256" s="63" t="s">
        <v>722</v>
      </c>
      <c r="C256" s="64" t="s">
        <v>720</v>
      </c>
      <c r="D256" s="64"/>
      <c r="E256" s="34">
        <f>SUBTOTAL(9,E257:E263)</f>
        <v>4</v>
      </c>
      <c r="F256" s="35"/>
      <c r="G256" s="35"/>
      <c r="H256" s="35"/>
      <c r="I256" s="36"/>
      <c r="J256" s="35"/>
      <c r="K256" s="35"/>
      <c r="L256" s="35"/>
      <c r="M256" s="35"/>
      <c r="N256" s="35"/>
      <c r="O256" s="37"/>
      <c r="P256" s="37"/>
      <c r="Q256" s="37"/>
      <c r="R256" s="37"/>
      <c r="S256" s="35"/>
      <c r="T256" s="37"/>
      <c r="U256" s="35"/>
      <c r="V256" s="38"/>
      <c r="W256" s="18"/>
    </row>
    <row r="257" spans="1:23" s="22" customFormat="1" ht="15" outlineLevel="2">
      <c r="A257" s="20"/>
      <c r="B257" s="59" t="s">
        <v>1335</v>
      </c>
      <c r="C257" s="60"/>
      <c r="D257" s="60"/>
      <c r="E257" s="39">
        <f>SUBTOTAL(9,E258:E263)</f>
        <v>4</v>
      </c>
      <c r="F257" s="40"/>
      <c r="G257" s="40"/>
      <c r="H257" s="40"/>
      <c r="I257" s="41"/>
      <c r="J257" s="40"/>
      <c r="K257" s="40"/>
      <c r="L257" s="40"/>
      <c r="M257" s="40"/>
      <c r="N257" s="40"/>
      <c r="O257" s="42"/>
      <c r="P257" s="42"/>
      <c r="Q257" s="42"/>
      <c r="R257" s="42"/>
      <c r="S257" s="40"/>
      <c r="T257" s="42"/>
      <c r="U257" s="40"/>
      <c r="V257" s="43"/>
      <c r="W257" s="21"/>
    </row>
    <row r="258" spans="1:23" s="10" customFormat="1" ht="150.75" customHeight="1">
      <c r="A258" s="8">
        <v>15</v>
      </c>
      <c r="B258" s="51" t="s">
        <v>1235</v>
      </c>
      <c r="C258" s="51" t="s">
        <v>108</v>
      </c>
      <c r="D258" s="51" t="s">
        <v>562</v>
      </c>
      <c r="E258" s="44">
        <v>1</v>
      </c>
      <c r="F258" s="45">
        <v>513</v>
      </c>
      <c r="G258" s="46" t="s">
        <v>1323</v>
      </c>
      <c r="H258" s="46" t="s">
        <v>684</v>
      </c>
      <c r="I258" s="47">
        <v>20042041001379</v>
      </c>
      <c r="J258" s="48" t="s">
        <v>273</v>
      </c>
      <c r="K258" s="48" t="s">
        <v>948</v>
      </c>
      <c r="L258" s="48" t="s">
        <v>246</v>
      </c>
      <c r="M258" s="48" t="s">
        <v>715</v>
      </c>
      <c r="N258" s="48" t="s">
        <v>708</v>
      </c>
      <c r="O258" s="49">
        <v>19386876.75</v>
      </c>
      <c r="P258" s="49">
        <v>1750000</v>
      </c>
      <c r="Q258" s="49">
        <v>592903.08</v>
      </c>
      <c r="R258" s="49">
        <v>4589435.95</v>
      </c>
      <c r="S258" s="50" t="s">
        <v>1519</v>
      </c>
      <c r="T258" s="49">
        <v>17140343.88</v>
      </c>
      <c r="U258" s="48" t="s">
        <v>249</v>
      </c>
      <c r="V258" s="46" t="s">
        <v>1823</v>
      </c>
      <c r="W258" s="9">
        <f>IF(OR(LEFT(I258)="7",LEFT(I258,1)="8"),VALUE(RIGHT(I258,3)),VALUE(RIGHT(I258,4)))</f>
        <v>1379</v>
      </c>
    </row>
    <row r="259" spans="1:23" s="10" customFormat="1" ht="150.75" customHeight="1">
      <c r="A259" s="8">
        <v>15</v>
      </c>
      <c r="B259" s="51" t="s">
        <v>1235</v>
      </c>
      <c r="C259" s="51" t="s">
        <v>108</v>
      </c>
      <c r="D259" s="51" t="s">
        <v>562</v>
      </c>
      <c r="E259" s="44">
        <v>1</v>
      </c>
      <c r="F259" s="45">
        <v>513</v>
      </c>
      <c r="G259" s="46" t="s">
        <v>1323</v>
      </c>
      <c r="H259" s="46" t="s">
        <v>101</v>
      </c>
      <c r="I259" s="47">
        <v>20042041001380</v>
      </c>
      <c r="J259" s="48" t="s">
        <v>274</v>
      </c>
      <c r="K259" s="48" t="s">
        <v>949</v>
      </c>
      <c r="L259" s="48" t="s">
        <v>246</v>
      </c>
      <c r="M259" s="48" t="s">
        <v>715</v>
      </c>
      <c r="N259" s="48" t="s">
        <v>708</v>
      </c>
      <c r="O259" s="49">
        <v>0</v>
      </c>
      <c r="P259" s="49">
        <v>0</v>
      </c>
      <c r="Q259" s="49">
        <v>0</v>
      </c>
      <c r="R259" s="49">
        <v>0</v>
      </c>
      <c r="S259" s="50" t="s">
        <v>1824</v>
      </c>
      <c r="T259" s="49">
        <v>0</v>
      </c>
      <c r="U259" s="48" t="s">
        <v>249</v>
      </c>
      <c r="V259" s="46" t="s">
        <v>1825</v>
      </c>
      <c r="W259" s="9">
        <f>IF(OR(LEFT(I259)="7",LEFT(I259,1)="8"),VALUE(RIGHT(I259,3)),VALUE(RIGHT(I259,4)))</f>
        <v>1380</v>
      </c>
    </row>
    <row r="260" spans="1:23" s="10" customFormat="1" ht="150.75" customHeight="1">
      <c r="A260" s="8">
        <v>15</v>
      </c>
      <c r="B260" s="51" t="s">
        <v>1235</v>
      </c>
      <c r="C260" s="51" t="s">
        <v>108</v>
      </c>
      <c r="D260" s="51" t="s">
        <v>562</v>
      </c>
      <c r="E260" s="44">
        <v>1</v>
      </c>
      <c r="F260" s="45">
        <v>513</v>
      </c>
      <c r="G260" s="46" t="s">
        <v>1323</v>
      </c>
      <c r="H260" s="46" t="s">
        <v>679</v>
      </c>
      <c r="I260" s="47">
        <v>20042041001381</v>
      </c>
      <c r="J260" s="48" t="s">
        <v>275</v>
      </c>
      <c r="K260" s="48" t="s">
        <v>409</v>
      </c>
      <c r="L260" s="48" t="s">
        <v>246</v>
      </c>
      <c r="M260" s="48" t="s">
        <v>715</v>
      </c>
      <c r="N260" s="48" t="s">
        <v>708</v>
      </c>
      <c r="O260" s="49">
        <v>384356.76</v>
      </c>
      <c r="P260" s="49">
        <v>0</v>
      </c>
      <c r="Q260" s="49">
        <v>4212.38</v>
      </c>
      <c r="R260" s="49">
        <v>317111.44</v>
      </c>
      <c r="S260" s="50" t="s">
        <v>1583</v>
      </c>
      <c r="T260" s="49">
        <v>71457.7</v>
      </c>
      <c r="U260" s="48" t="s">
        <v>249</v>
      </c>
      <c r="V260" s="46" t="s">
        <v>1826</v>
      </c>
      <c r="W260" s="9">
        <f>IF(OR(LEFT(I260)="7",LEFT(I260,1)="8"),VALUE(RIGHT(I260,3)),VALUE(RIGHT(I260,4)))</f>
        <v>1381</v>
      </c>
    </row>
    <row r="261" spans="1:23" s="10" customFormat="1" ht="150.75" customHeight="1">
      <c r="A261" s="8">
        <v>15</v>
      </c>
      <c r="B261" s="51" t="s">
        <v>1235</v>
      </c>
      <c r="C261" s="51" t="s">
        <v>108</v>
      </c>
      <c r="D261" s="51" t="s">
        <v>562</v>
      </c>
      <c r="E261" s="44">
        <v>1</v>
      </c>
      <c r="F261" s="45">
        <v>513</v>
      </c>
      <c r="G261" s="46" t="s">
        <v>1323</v>
      </c>
      <c r="H261" s="46" t="s">
        <v>402</v>
      </c>
      <c r="I261" s="47">
        <v>20042041001382</v>
      </c>
      <c r="J261" s="48" t="s">
        <v>122</v>
      </c>
      <c r="K261" s="48" t="s">
        <v>224</v>
      </c>
      <c r="L261" s="48" t="s">
        <v>246</v>
      </c>
      <c r="M261" s="48" t="s">
        <v>715</v>
      </c>
      <c r="N261" s="48" t="s">
        <v>708</v>
      </c>
      <c r="O261" s="49">
        <v>2123222.15</v>
      </c>
      <c r="P261" s="49">
        <v>0</v>
      </c>
      <c r="Q261" s="49">
        <v>63668.96</v>
      </c>
      <c r="R261" s="49">
        <v>104072.04</v>
      </c>
      <c r="S261" s="50" t="s">
        <v>1584</v>
      </c>
      <c r="T261" s="49">
        <v>2082819.07</v>
      </c>
      <c r="U261" s="48" t="s">
        <v>249</v>
      </c>
      <c r="V261" s="46" t="s">
        <v>1827</v>
      </c>
      <c r="W261" s="9">
        <f>IF(OR(LEFT(I261)="7",LEFT(I261,1)="8"),VALUE(RIGHT(I261,3)),VALUE(RIGHT(I261,4)))</f>
        <v>1382</v>
      </c>
    </row>
    <row r="262" spans="1:23" s="19" customFormat="1" ht="15" outlineLevel="1">
      <c r="A262" s="17"/>
      <c r="B262" s="63" t="s">
        <v>175</v>
      </c>
      <c r="C262" s="64" t="s">
        <v>720</v>
      </c>
      <c r="D262" s="64"/>
      <c r="E262" s="34">
        <f>SUBTOTAL(9,E263:E265)</f>
        <v>2</v>
      </c>
      <c r="F262" s="35"/>
      <c r="G262" s="35"/>
      <c r="H262" s="35"/>
      <c r="I262" s="36"/>
      <c r="J262" s="35"/>
      <c r="K262" s="35"/>
      <c r="L262" s="35"/>
      <c r="M262" s="35"/>
      <c r="N262" s="35"/>
      <c r="O262" s="37"/>
      <c r="P262" s="37"/>
      <c r="Q262" s="37"/>
      <c r="R262" s="37"/>
      <c r="S262" s="35"/>
      <c r="T262" s="37"/>
      <c r="U262" s="35"/>
      <c r="V262" s="38"/>
      <c r="W262" s="18"/>
    </row>
    <row r="263" spans="1:23" s="22" customFormat="1" ht="15" outlineLevel="2">
      <c r="A263" s="20"/>
      <c r="B263" s="59" t="s">
        <v>953</v>
      </c>
      <c r="C263" s="60"/>
      <c r="D263" s="60"/>
      <c r="E263" s="39">
        <f>SUBTOTAL(9,E264:E265)</f>
        <v>2</v>
      </c>
      <c r="F263" s="40"/>
      <c r="G263" s="40"/>
      <c r="H263" s="40"/>
      <c r="I263" s="41"/>
      <c r="J263" s="40"/>
      <c r="K263" s="40"/>
      <c r="L263" s="40"/>
      <c r="M263" s="40"/>
      <c r="N263" s="40"/>
      <c r="O263" s="42"/>
      <c r="P263" s="42"/>
      <c r="Q263" s="42"/>
      <c r="R263" s="42"/>
      <c r="S263" s="40"/>
      <c r="T263" s="42"/>
      <c r="U263" s="40"/>
      <c r="V263" s="43"/>
      <c r="W263" s="21"/>
    </row>
    <row r="264" spans="1:23" s="10" customFormat="1" ht="192.75" customHeight="1">
      <c r="A264" s="8">
        <v>15</v>
      </c>
      <c r="B264" s="51" t="s">
        <v>1235</v>
      </c>
      <c r="C264" s="51" t="s">
        <v>70</v>
      </c>
      <c r="D264" s="51" t="s">
        <v>207</v>
      </c>
      <c r="E264" s="44">
        <v>1</v>
      </c>
      <c r="F264" s="45">
        <v>400</v>
      </c>
      <c r="G264" s="46" t="s">
        <v>709</v>
      </c>
      <c r="H264" s="46" t="s">
        <v>709</v>
      </c>
      <c r="I264" s="47">
        <v>20151540001587</v>
      </c>
      <c r="J264" s="48" t="s">
        <v>1585</v>
      </c>
      <c r="K264" s="48" t="s">
        <v>1586</v>
      </c>
      <c r="L264" s="48" t="s">
        <v>246</v>
      </c>
      <c r="M264" s="48" t="s">
        <v>698</v>
      </c>
      <c r="N264" s="48" t="s">
        <v>703</v>
      </c>
      <c r="O264" s="49">
        <v>0</v>
      </c>
      <c r="P264" s="49">
        <v>2090719508.98</v>
      </c>
      <c r="Q264" s="49">
        <v>25002382.19</v>
      </c>
      <c r="R264" s="49">
        <v>417600</v>
      </c>
      <c r="S264" s="50" t="s">
        <v>1828</v>
      </c>
      <c r="T264" s="49">
        <v>2115304291.17</v>
      </c>
      <c r="U264" s="48" t="s">
        <v>249</v>
      </c>
      <c r="V264" s="46" t="s">
        <v>1829</v>
      </c>
      <c r="W264" s="9">
        <f>IF(OR(LEFT(I264)="7",LEFT(I264,1)="8"),VALUE(RIGHT(I264,3)),VALUE(RIGHT(I264,4)))</f>
        <v>1587</v>
      </c>
    </row>
    <row r="265" spans="1:23" s="10" customFormat="1" ht="150.75" customHeight="1">
      <c r="A265" s="8">
        <v>15</v>
      </c>
      <c r="B265" s="51" t="s">
        <v>1435</v>
      </c>
      <c r="C265" s="51" t="s">
        <v>70</v>
      </c>
      <c r="D265" s="51" t="s">
        <v>207</v>
      </c>
      <c r="E265" s="44">
        <v>1</v>
      </c>
      <c r="F265" s="45" t="s">
        <v>656</v>
      </c>
      <c r="G265" s="46" t="s">
        <v>657</v>
      </c>
      <c r="H265" s="46" t="s">
        <v>657</v>
      </c>
      <c r="I265" s="47" t="s">
        <v>662</v>
      </c>
      <c r="J265" s="48" t="s">
        <v>663</v>
      </c>
      <c r="K265" s="48" t="s">
        <v>664</v>
      </c>
      <c r="L265" s="48" t="s">
        <v>564</v>
      </c>
      <c r="M265" s="48" t="s">
        <v>657</v>
      </c>
      <c r="N265" s="48" t="s">
        <v>703</v>
      </c>
      <c r="O265" s="49">
        <v>0</v>
      </c>
      <c r="P265" s="49">
        <v>0</v>
      </c>
      <c r="Q265" s="49">
        <v>0</v>
      </c>
      <c r="R265" s="49">
        <v>0</v>
      </c>
      <c r="S265" s="50" t="s">
        <v>1830</v>
      </c>
      <c r="T265" s="49">
        <v>0</v>
      </c>
      <c r="U265" s="48" t="s">
        <v>716</v>
      </c>
      <c r="V265" s="46" t="s">
        <v>1831</v>
      </c>
      <c r="W265" s="9">
        <f>IF(OR(LEFT(I265)="7",LEFT(I265,1)="8"),VALUE(RIGHT(I265,3)),VALUE(RIGHT(I265,4)))</f>
        <v>32</v>
      </c>
    </row>
    <row r="266" spans="1:23" s="19" customFormat="1" ht="15" outlineLevel="1">
      <c r="A266" s="17"/>
      <c r="B266" s="63" t="s">
        <v>74</v>
      </c>
      <c r="C266" s="64" t="s">
        <v>720</v>
      </c>
      <c r="D266" s="64"/>
      <c r="E266" s="34">
        <f>SUBTOTAL(9,E267:E268)</f>
        <v>1</v>
      </c>
      <c r="F266" s="35"/>
      <c r="G266" s="35"/>
      <c r="H266" s="35"/>
      <c r="I266" s="36"/>
      <c r="J266" s="35"/>
      <c r="K266" s="35"/>
      <c r="L266" s="35"/>
      <c r="M266" s="35"/>
      <c r="N266" s="35"/>
      <c r="O266" s="37"/>
      <c r="P266" s="37"/>
      <c r="Q266" s="37"/>
      <c r="R266" s="37"/>
      <c r="S266" s="35"/>
      <c r="T266" s="37"/>
      <c r="U266" s="35"/>
      <c r="V266" s="38"/>
      <c r="W266" s="18"/>
    </row>
    <row r="267" spans="1:23" s="22" customFormat="1" ht="15" outlineLevel="2">
      <c r="A267" s="20"/>
      <c r="B267" s="59" t="s">
        <v>953</v>
      </c>
      <c r="C267" s="60"/>
      <c r="D267" s="60"/>
      <c r="E267" s="39">
        <f>SUBTOTAL(9,E268:E269)</f>
        <v>1</v>
      </c>
      <c r="F267" s="40"/>
      <c r="G267" s="40"/>
      <c r="H267" s="40"/>
      <c r="I267" s="41"/>
      <c r="J267" s="40"/>
      <c r="K267" s="40"/>
      <c r="L267" s="40"/>
      <c r="M267" s="40"/>
      <c r="N267" s="40"/>
      <c r="O267" s="42"/>
      <c r="P267" s="42"/>
      <c r="Q267" s="42"/>
      <c r="R267" s="42"/>
      <c r="S267" s="40"/>
      <c r="T267" s="42"/>
      <c r="U267" s="40"/>
      <c r="V267" s="43"/>
      <c r="W267" s="21"/>
    </row>
    <row r="268" spans="1:23" s="10" customFormat="1" ht="169.5" customHeight="1">
      <c r="A268" s="8">
        <v>15</v>
      </c>
      <c r="B268" s="51" t="s">
        <v>1435</v>
      </c>
      <c r="C268" s="51" t="s">
        <v>176</v>
      </c>
      <c r="D268" s="51" t="s">
        <v>207</v>
      </c>
      <c r="E268" s="44">
        <v>1</v>
      </c>
      <c r="F268" s="45">
        <v>410</v>
      </c>
      <c r="G268" s="46" t="s">
        <v>655</v>
      </c>
      <c r="H268" s="46" t="s">
        <v>655</v>
      </c>
      <c r="I268" s="47">
        <v>700015400038</v>
      </c>
      <c r="J268" s="48" t="s">
        <v>665</v>
      </c>
      <c r="K268" s="48" t="s">
        <v>502</v>
      </c>
      <c r="L268" s="48" t="s">
        <v>743</v>
      </c>
      <c r="M268" s="48" t="s">
        <v>447</v>
      </c>
      <c r="N268" s="48" t="s">
        <v>248</v>
      </c>
      <c r="O268" s="49">
        <v>28209456.95</v>
      </c>
      <c r="P268" s="49">
        <v>31895860.63</v>
      </c>
      <c r="Q268" s="49">
        <v>397301.96</v>
      </c>
      <c r="R268" s="49">
        <v>48851245.43</v>
      </c>
      <c r="S268" s="50" t="s">
        <v>1520</v>
      </c>
      <c r="T268" s="49">
        <v>11651374.11</v>
      </c>
      <c r="U268" s="48" t="s">
        <v>249</v>
      </c>
      <c r="V268" s="46" t="s">
        <v>1832</v>
      </c>
      <c r="W268" s="9">
        <f>IF(OR(LEFT(I268)="7",LEFT(I268,1)="8"),VALUE(RIGHT(I268,3)),VALUE(RIGHT(I268,4)))</f>
        <v>38</v>
      </c>
    </row>
    <row r="269" spans="1:23" s="16" customFormat="1" ht="38.25" customHeight="1" outlineLevel="3">
      <c r="A269" s="14"/>
      <c r="B269" s="61" t="s">
        <v>666</v>
      </c>
      <c r="C269" s="62"/>
      <c r="D269" s="62"/>
      <c r="E269" s="28">
        <f>SUBTOTAL(9,E272:E286)</f>
        <v>9</v>
      </c>
      <c r="F269" s="29"/>
      <c r="G269" s="29"/>
      <c r="H269" s="29"/>
      <c r="I269" s="30"/>
      <c r="J269" s="29"/>
      <c r="K269" s="29"/>
      <c r="L269" s="29"/>
      <c r="M269" s="29"/>
      <c r="N269" s="29"/>
      <c r="O269" s="31"/>
      <c r="P269" s="32"/>
      <c r="Q269" s="32"/>
      <c r="R269" s="32"/>
      <c r="S269" s="29"/>
      <c r="T269" s="32"/>
      <c r="U269" s="29"/>
      <c r="V269" s="33"/>
      <c r="W269" s="15"/>
    </row>
    <row r="270" spans="1:23" s="19" customFormat="1" ht="15" outlineLevel="1">
      <c r="A270" s="17"/>
      <c r="B270" s="63" t="s">
        <v>722</v>
      </c>
      <c r="C270" s="64" t="s">
        <v>720</v>
      </c>
      <c r="D270" s="64"/>
      <c r="E270" s="34">
        <f>SUBTOTAL(9,E271:E279)</f>
        <v>6</v>
      </c>
      <c r="F270" s="35"/>
      <c r="G270" s="35"/>
      <c r="H270" s="35"/>
      <c r="I270" s="36"/>
      <c r="J270" s="35"/>
      <c r="K270" s="35"/>
      <c r="L270" s="35"/>
      <c r="M270" s="35"/>
      <c r="N270" s="35"/>
      <c r="O270" s="37"/>
      <c r="P270" s="37"/>
      <c r="Q270" s="37"/>
      <c r="R270" s="37"/>
      <c r="S270" s="35"/>
      <c r="T270" s="37"/>
      <c r="U270" s="35"/>
      <c r="V270" s="38"/>
      <c r="W270" s="18"/>
    </row>
    <row r="271" spans="1:23" s="22" customFormat="1" ht="15" outlineLevel="2">
      <c r="A271" s="20"/>
      <c r="B271" s="59" t="s">
        <v>953</v>
      </c>
      <c r="C271" s="60"/>
      <c r="D271" s="60"/>
      <c r="E271" s="39">
        <f>SUBTOTAL(9,E272:E274)</f>
        <v>3</v>
      </c>
      <c r="F271" s="40"/>
      <c r="G271" s="40"/>
      <c r="H271" s="40"/>
      <c r="I271" s="41"/>
      <c r="J271" s="40"/>
      <c r="K271" s="40"/>
      <c r="L271" s="40"/>
      <c r="M271" s="40"/>
      <c r="N271" s="40"/>
      <c r="O271" s="42"/>
      <c r="P271" s="42"/>
      <c r="Q271" s="42"/>
      <c r="R271" s="42"/>
      <c r="S271" s="40"/>
      <c r="T271" s="42"/>
      <c r="U271" s="40"/>
      <c r="V271" s="43"/>
      <c r="W271" s="21"/>
    </row>
    <row r="272" spans="1:23" s="10" customFormat="1" ht="221.25" customHeight="1">
      <c r="A272" s="8">
        <v>16</v>
      </c>
      <c r="B272" s="51" t="s">
        <v>666</v>
      </c>
      <c r="C272" s="51" t="s">
        <v>108</v>
      </c>
      <c r="D272" s="51" t="s">
        <v>207</v>
      </c>
      <c r="E272" s="44">
        <v>1</v>
      </c>
      <c r="F272" s="45">
        <v>400</v>
      </c>
      <c r="G272" s="46" t="s">
        <v>1258</v>
      </c>
      <c r="H272" s="46" t="s">
        <v>552</v>
      </c>
      <c r="I272" s="47">
        <v>20121640001564</v>
      </c>
      <c r="J272" s="48" t="s">
        <v>1259</v>
      </c>
      <c r="K272" s="48" t="s">
        <v>1260</v>
      </c>
      <c r="L272" s="48" t="s">
        <v>246</v>
      </c>
      <c r="M272" s="48" t="s">
        <v>247</v>
      </c>
      <c r="N272" s="48" t="s">
        <v>708</v>
      </c>
      <c r="O272" s="49">
        <v>102122783.85</v>
      </c>
      <c r="P272" s="49">
        <v>18560</v>
      </c>
      <c r="Q272" s="49">
        <v>2266090.39</v>
      </c>
      <c r="R272" s="49">
        <v>47149060</v>
      </c>
      <c r="S272" s="50" t="s">
        <v>1833</v>
      </c>
      <c r="T272" s="49">
        <v>57258374.24</v>
      </c>
      <c r="U272" s="48" t="s">
        <v>249</v>
      </c>
      <c r="V272" s="46" t="s">
        <v>1521</v>
      </c>
      <c r="W272" s="9">
        <f>IF(OR(LEFT(I272)="7",LEFT(I272,1)="8"),VALUE(RIGHT(I272,3)),VALUE(RIGHT(I272,4)))</f>
        <v>1564</v>
      </c>
    </row>
    <row r="273" spans="1:23" s="10" customFormat="1" ht="306" customHeight="1">
      <c r="A273" s="8">
        <v>16</v>
      </c>
      <c r="B273" s="51" t="s">
        <v>666</v>
      </c>
      <c r="C273" s="51" t="s">
        <v>108</v>
      </c>
      <c r="D273" s="51" t="s">
        <v>207</v>
      </c>
      <c r="E273" s="44">
        <v>1</v>
      </c>
      <c r="F273" s="45">
        <v>715</v>
      </c>
      <c r="G273" s="46" t="s">
        <v>1436</v>
      </c>
      <c r="H273" s="46" t="s">
        <v>552</v>
      </c>
      <c r="I273" s="47" t="s">
        <v>717</v>
      </c>
      <c r="J273" s="48" t="s">
        <v>1587</v>
      </c>
      <c r="K273" s="48" t="s">
        <v>1481</v>
      </c>
      <c r="L273" s="48" t="s">
        <v>246</v>
      </c>
      <c r="M273" s="48" t="s">
        <v>715</v>
      </c>
      <c r="N273" s="48" t="s">
        <v>248</v>
      </c>
      <c r="O273" s="49">
        <v>41973097.85</v>
      </c>
      <c r="P273" s="49">
        <v>48866480</v>
      </c>
      <c r="Q273" s="49">
        <v>2161703.46</v>
      </c>
      <c r="R273" s="49">
        <v>1236624.68</v>
      </c>
      <c r="S273" s="50" t="s">
        <v>1834</v>
      </c>
      <c r="T273" s="49">
        <v>91764656.63</v>
      </c>
      <c r="U273" s="48" t="s">
        <v>249</v>
      </c>
      <c r="V273" s="46" t="s">
        <v>1588</v>
      </c>
      <c r="W273" s="9">
        <f>IF(OR(LEFT(I273)="7",LEFT(I273,1)="8"),VALUE(RIGHT(I273,3)),VALUE(RIGHT(I273,4)))</f>
        <v>48</v>
      </c>
    </row>
    <row r="274" spans="1:23" s="10" customFormat="1" ht="306" customHeight="1">
      <c r="A274" s="8">
        <v>16</v>
      </c>
      <c r="B274" s="51" t="s">
        <v>666</v>
      </c>
      <c r="C274" s="51" t="s">
        <v>108</v>
      </c>
      <c r="D274" s="51" t="s">
        <v>207</v>
      </c>
      <c r="E274" s="44">
        <v>1</v>
      </c>
      <c r="F274" s="45" t="s">
        <v>1205</v>
      </c>
      <c r="G274" s="46" t="s">
        <v>1206</v>
      </c>
      <c r="H274" s="46" t="s">
        <v>1206</v>
      </c>
      <c r="I274" s="47" t="s">
        <v>1207</v>
      </c>
      <c r="J274" s="48" t="s">
        <v>1208</v>
      </c>
      <c r="K274" s="48" t="s">
        <v>1209</v>
      </c>
      <c r="L274" s="48" t="s">
        <v>743</v>
      </c>
      <c r="M274" s="48" t="s">
        <v>268</v>
      </c>
      <c r="N274" s="48" t="s">
        <v>248</v>
      </c>
      <c r="O274" s="49">
        <v>9656578.73</v>
      </c>
      <c r="P274" s="49">
        <v>15066223.2</v>
      </c>
      <c r="Q274" s="49">
        <v>261901.94</v>
      </c>
      <c r="R274" s="49">
        <v>14274346.03</v>
      </c>
      <c r="S274" s="50" t="s">
        <v>1835</v>
      </c>
      <c r="T274" s="49">
        <v>10710357.84</v>
      </c>
      <c r="U274" s="48" t="s">
        <v>249</v>
      </c>
      <c r="V274" s="46" t="s">
        <v>1836</v>
      </c>
      <c r="W274" s="9">
        <f>IF(OR(LEFT(I274)="7",LEFT(I274,1)="8"),VALUE(RIGHT(I274,3)),VALUE(RIGHT(I274,4)))</f>
        <v>1554</v>
      </c>
    </row>
    <row r="275" spans="1:23" s="22" customFormat="1" ht="15" outlineLevel="2">
      <c r="A275" s="20"/>
      <c r="B275" s="59" t="s">
        <v>299</v>
      </c>
      <c r="C275" s="60"/>
      <c r="D275" s="60"/>
      <c r="E275" s="39">
        <f>SUBTOTAL(9,E276)</f>
        <v>1</v>
      </c>
      <c r="F275" s="40"/>
      <c r="G275" s="40"/>
      <c r="H275" s="40"/>
      <c r="I275" s="41"/>
      <c r="J275" s="40"/>
      <c r="K275" s="40"/>
      <c r="L275" s="40"/>
      <c r="M275" s="40"/>
      <c r="N275" s="40"/>
      <c r="O275" s="42"/>
      <c r="P275" s="42"/>
      <c r="Q275" s="42"/>
      <c r="R275" s="42"/>
      <c r="S275" s="40"/>
      <c r="T275" s="42"/>
      <c r="U275" s="40"/>
      <c r="V275" s="43"/>
      <c r="W275" s="21"/>
    </row>
    <row r="276" spans="1:23" s="10" customFormat="1" ht="156" customHeight="1">
      <c r="A276" s="8">
        <v>16</v>
      </c>
      <c r="B276" s="51" t="s">
        <v>666</v>
      </c>
      <c r="C276" s="51" t="s">
        <v>108</v>
      </c>
      <c r="D276" s="51" t="s">
        <v>562</v>
      </c>
      <c r="E276" s="44">
        <v>1</v>
      </c>
      <c r="F276" s="45" t="s">
        <v>450</v>
      </c>
      <c r="G276" s="46" t="s">
        <v>568</v>
      </c>
      <c r="H276" s="46" t="s">
        <v>838</v>
      </c>
      <c r="I276" s="47" t="s">
        <v>839</v>
      </c>
      <c r="J276" s="48" t="s">
        <v>945</v>
      </c>
      <c r="K276" s="48" t="s">
        <v>1226</v>
      </c>
      <c r="L276" s="48" t="s">
        <v>246</v>
      </c>
      <c r="M276" s="48" t="s">
        <v>715</v>
      </c>
      <c r="N276" s="48" t="s">
        <v>703</v>
      </c>
      <c r="O276" s="49">
        <v>4843435097.41</v>
      </c>
      <c r="P276" s="49">
        <v>1928585909.68</v>
      </c>
      <c r="Q276" s="49">
        <v>131782431.02</v>
      </c>
      <c r="R276" s="49">
        <v>2440861786.94</v>
      </c>
      <c r="S276" s="50" t="s">
        <v>1386</v>
      </c>
      <c r="T276" s="49">
        <v>4462941651.17</v>
      </c>
      <c r="U276" s="48" t="s">
        <v>249</v>
      </c>
      <c r="V276" s="46" t="s">
        <v>1482</v>
      </c>
      <c r="W276" s="9">
        <f>IF(OR(LEFT(I276)="7",LEFT(I276,1)="8"),VALUE(RIGHT(I276,3)),VALUE(RIGHT(I276,4)))</f>
        <v>68</v>
      </c>
    </row>
    <row r="277" spans="1:23" s="22" customFormat="1" ht="15" outlineLevel="2">
      <c r="A277" s="20"/>
      <c r="B277" s="59" t="s">
        <v>301</v>
      </c>
      <c r="C277" s="60"/>
      <c r="D277" s="60"/>
      <c r="E277" s="39">
        <f>SUBTOTAL(9,E278:E279)</f>
        <v>2</v>
      </c>
      <c r="F277" s="40"/>
      <c r="G277" s="40"/>
      <c r="H277" s="40"/>
      <c r="I277" s="41"/>
      <c r="J277" s="40"/>
      <c r="K277" s="40"/>
      <c r="L277" s="40"/>
      <c r="M277" s="40"/>
      <c r="N277" s="40"/>
      <c r="O277" s="42"/>
      <c r="P277" s="42"/>
      <c r="Q277" s="42"/>
      <c r="R277" s="42"/>
      <c r="S277" s="40"/>
      <c r="T277" s="42"/>
      <c r="U277" s="40"/>
      <c r="V277" s="43"/>
      <c r="W277" s="21"/>
    </row>
    <row r="278" spans="1:23" s="10" customFormat="1" ht="228" customHeight="1">
      <c r="A278" s="8">
        <v>16</v>
      </c>
      <c r="B278" s="51" t="s">
        <v>666</v>
      </c>
      <c r="C278" s="51" t="s">
        <v>108</v>
      </c>
      <c r="D278" s="51" t="s">
        <v>836</v>
      </c>
      <c r="E278" s="44">
        <v>1</v>
      </c>
      <c r="F278" s="45">
        <v>100</v>
      </c>
      <c r="G278" s="46" t="s">
        <v>981</v>
      </c>
      <c r="H278" s="46" t="s">
        <v>1012</v>
      </c>
      <c r="I278" s="47" t="s">
        <v>844</v>
      </c>
      <c r="J278" s="48" t="s">
        <v>845</v>
      </c>
      <c r="K278" s="48" t="s">
        <v>521</v>
      </c>
      <c r="L278" s="48" t="s">
        <v>246</v>
      </c>
      <c r="M278" s="48" t="s">
        <v>247</v>
      </c>
      <c r="N278" s="48" t="s">
        <v>248</v>
      </c>
      <c r="O278" s="49">
        <v>96344620</v>
      </c>
      <c r="P278" s="49">
        <v>339496958.37</v>
      </c>
      <c r="Q278" s="49">
        <v>13335348.3</v>
      </c>
      <c r="R278" s="49">
        <v>246776767.53</v>
      </c>
      <c r="S278" s="50" t="s">
        <v>1522</v>
      </c>
      <c r="T278" s="49">
        <v>202400159.14</v>
      </c>
      <c r="U278" s="48" t="s">
        <v>249</v>
      </c>
      <c r="V278" s="46" t="s">
        <v>1837</v>
      </c>
      <c r="W278" s="9">
        <f>IF(OR(LEFT(I278)="7",LEFT(I278,1)="8"),VALUE(RIGHT(I278,3)),VALUE(RIGHT(I278,4)))</f>
        <v>144</v>
      </c>
    </row>
    <row r="279" spans="1:23" s="10" customFormat="1" ht="228" customHeight="1">
      <c r="A279" s="8">
        <v>16</v>
      </c>
      <c r="B279" s="51" t="s">
        <v>666</v>
      </c>
      <c r="C279" s="51" t="s">
        <v>108</v>
      </c>
      <c r="D279" s="51" t="s">
        <v>836</v>
      </c>
      <c r="E279" s="44">
        <v>1</v>
      </c>
      <c r="F279" s="45" t="s">
        <v>982</v>
      </c>
      <c r="G279" s="46" t="s">
        <v>983</v>
      </c>
      <c r="H279" s="46" t="s">
        <v>633</v>
      </c>
      <c r="I279" s="47">
        <v>20061651101444</v>
      </c>
      <c r="J279" s="48" t="s">
        <v>403</v>
      </c>
      <c r="K279" s="48" t="s">
        <v>1063</v>
      </c>
      <c r="L279" s="48" t="s">
        <v>564</v>
      </c>
      <c r="M279" s="48" t="s">
        <v>1261</v>
      </c>
      <c r="N279" s="48" t="s">
        <v>708</v>
      </c>
      <c r="O279" s="49">
        <v>392920.69</v>
      </c>
      <c r="P279" s="49">
        <v>0.01</v>
      </c>
      <c r="Q279" s="49">
        <v>11122.84</v>
      </c>
      <c r="R279" s="49">
        <v>0</v>
      </c>
      <c r="S279" s="50" t="s">
        <v>1838</v>
      </c>
      <c r="T279" s="49">
        <v>404043.54</v>
      </c>
      <c r="U279" s="48" t="s">
        <v>249</v>
      </c>
      <c r="V279" s="46" t="s">
        <v>1262</v>
      </c>
      <c r="W279" s="9">
        <f>IF(OR(LEFT(I279)="7",LEFT(I279,1)="8"),VALUE(RIGHT(I279,3)),VALUE(RIGHT(I279,4)))</f>
        <v>1444</v>
      </c>
    </row>
    <row r="280" spans="1:23" s="19" customFormat="1" ht="15" outlineLevel="1">
      <c r="A280" s="17"/>
      <c r="B280" s="63" t="s">
        <v>300</v>
      </c>
      <c r="C280" s="64"/>
      <c r="D280" s="64"/>
      <c r="E280" s="34">
        <f>SUBTOTAL(9,E282:E283)</f>
        <v>2</v>
      </c>
      <c r="F280" s="35"/>
      <c r="G280" s="35"/>
      <c r="H280" s="35"/>
      <c r="I280" s="36"/>
      <c r="J280" s="35"/>
      <c r="K280" s="35"/>
      <c r="L280" s="35"/>
      <c r="M280" s="35"/>
      <c r="N280" s="35"/>
      <c r="O280" s="37"/>
      <c r="P280" s="37"/>
      <c r="Q280" s="37"/>
      <c r="R280" s="37"/>
      <c r="S280" s="35"/>
      <c r="T280" s="37"/>
      <c r="U280" s="35"/>
      <c r="V280" s="38"/>
      <c r="W280" s="18"/>
    </row>
    <row r="281" spans="1:23" s="22" customFormat="1" ht="15" outlineLevel="2">
      <c r="A281" s="20"/>
      <c r="B281" s="59" t="s">
        <v>298</v>
      </c>
      <c r="C281" s="60"/>
      <c r="D281" s="60"/>
      <c r="E281" s="39">
        <f>SUBTOTAL(9,E282:E283)</f>
        <v>2</v>
      </c>
      <c r="F281" s="40"/>
      <c r="G281" s="40"/>
      <c r="H281" s="40"/>
      <c r="I281" s="41"/>
      <c r="J281" s="40"/>
      <c r="K281" s="40"/>
      <c r="L281" s="40"/>
      <c r="M281" s="40"/>
      <c r="N281" s="40"/>
      <c r="O281" s="42"/>
      <c r="P281" s="42"/>
      <c r="Q281" s="42"/>
      <c r="R281" s="42"/>
      <c r="S281" s="40"/>
      <c r="T281" s="42"/>
      <c r="U281" s="40"/>
      <c r="V281" s="43"/>
      <c r="W281" s="21"/>
    </row>
    <row r="282" spans="1:23" s="10" customFormat="1" ht="286.5" customHeight="1">
      <c r="A282" s="8">
        <v>16</v>
      </c>
      <c r="B282" s="51" t="s">
        <v>666</v>
      </c>
      <c r="C282" s="51" t="s">
        <v>70</v>
      </c>
      <c r="D282" s="51" t="s">
        <v>207</v>
      </c>
      <c r="E282" s="44">
        <v>1</v>
      </c>
      <c r="F282" s="45">
        <v>710</v>
      </c>
      <c r="G282" s="46" t="s">
        <v>1649</v>
      </c>
      <c r="H282" s="46" t="s">
        <v>1649</v>
      </c>
      <c r="I282" s="47" t="s">
        <v>1650</v>
      </c>
      <c r="J282" s="48" t="s">
        <v>1651</v>
      </c>
      <c r="K282" s="48" t="s">
        <v>1652</v>
      </c>
      <c r="L282" s="48" t="s">
        <v>246</v>
      </c>
      <c r="M282" s="48" t="s">
        <v>413</v>
      </c>
      <c r="N282" s="48" t="s">
        <v>248</v>
      </c>
      <c r="O282" s="49">
        <v>140928626.25</v>
      </c>
      <c r="P282" s="49">
        <v>0</v>
      </c>
      <c r="Q282" s="49">
        <v>4288472.56</v>
      </c>
      <c r="R282" s="49">
        <v>4083200</v>
      </c>
      <c r="S282" s="50" t="s">
        <v>1653</v>
      </c>
      <c r="T282" s="49">
        <v>141133898.81</v>
      </c>
      <c r="U282" s="48" t="s">
        <v>249</v>
      </c>
      <c r="V282" s="46" t="s">
        <v>1654</v>
      </c>
      <c r="W282" s="9">
        <f>IF(OR(LEFT(I282)="7",LEFT(I282,1)="8"),VALUE(RIGHT(I282,3)),VALUE(RIGHT(I282,4)))</f>
        <v>358</v>
      </c>
    </row>
    <row r="283" spans="1:23" s="10" customFormat="1" ht="286.5" customHeight="1">
      <c r="A283" s="8">
        <v>16</v>
      </c>
      <c r="B283" s="51" t="s">
        <v>666</v>
      </c>
      <c r="C283" s="51" t="s">
        <v>70</v>
      </c>
      <c r="D283" s="51" t="s">
        <v>207</v>
      </c>
      <c r="E283" s="44">
        <v>1</v>
      </c>
      <c r="F283" s="45" t="s">
        <v>450</v>
      </c>
      <c r="G283" s="46" t="s">
        <v>568</v>
      </c>
      <c r="H283" s="46" t="s">
        <v>568</v>
      </c>
      <c r="I283" s="47" t="s">
        <v>1655</v>
      </c>
      <c r="J283" s="48" t="s">
        <v>1656</v>
      </c>
      <c r="K283" s="48" t="s">
        <v>1657</v>
      </c>
      <c r="L283" s="48" t="s">
        <v>246</v>
      </c>
      <c r="M283" s="48" t="s">
        <v>413</v>
      </c>
      <c r="N283" s="48" t="s">
        <v>703</v>
      </c>
      <c r="O283" s="49">
        <v>1673669775.37</v>
      </c>
      <c r="P283" s="49">
        <v>3268415088.23</v>
      </c>
      <c r="Q283" s="49">
        <v>72718204.93</v>
      </c>
      <c r="R283" s="49">
        <v>2146195857.8</v>
      </c>
      <c r="S283" s="50" t="s">
        <v>1658</v>
      </c>
      <c r="T283" s="49">
        <v>2868607210.73</v>
      </c>
      <c r="U283" s="48" t="s">
        <v>249</v>
      </c>
      <c r="V283" s="46" t="s">
        <v>1659</v>
      </c>
      <c r="W283" s="9">
        <f>IF(OR(LEFT(I283)="7",LEFT(I283,1)="8"),VALUE(RIGHT(I283,3)),VALUE(RIGHT(I283,4)))</f>
        <v>1512</v>
      </c>
    </row>
    <row r="284" spans="1:23" s="19" customFormat="1" ht="15" outlineLevel="1">
      <c r="A284" s="17"/>
      <c r="B284" s="63" t="s">
        <v>74</v>
      </c>
      <c r="C284" s="64"/>
      <c r="D284" s="64"/>
      <c r="E284" s="34">
        <f>SUBTOTAL(9,E286)</f>
        <v>1</v>
      </c>
      <c r="F284" s="35"/>
      <c r="G284" s="35"/>
      <c r="H284" s="35"/>
      <c r="I284" s="36"/>
      <c r="J284" s="35"/>
      <c r="K284" s="35"/>
      <c r="L284" s="35"/>
      <c r="M284" s="35"/>
      <c r="N284" s="35"/>
      <c r="O284" s="37"/>
      <c r="P284" s="37"/>
      <c r="Q284" s="37"/>
      <c r="R284" s="37"/>
      <c r="S284" s="35"/>
      <c r="T284" s="37"/>
      <c r="U284" s="35"/>
      <c r="V284" s="38"/>
      <c r="W284" s="18"/>
    </row>
    <row r="285" spans="1:23" s="22" customFormat="1" ht="15" outlineLevel="2">
      <c r="A285" s="20"/>
      <c r="B285" s="59" t="s">
        <v>23</v>
      </c>
      <c r="C285" s="60"/>
      <c r="D285" s="60"/>
      <c r="E285" s="39">
        <f>SUBTOTAL(9,E286)</f>
        <v>1</v>
      </c>
      <c r="F285" s="40"/>
      <c r="G285" s="40"/>
      <c r="H285" s="40"/>
      <c r="I285" s="41"/>
      <c r="J285" s="40"/>
      <c r="K285" s="40"/>
      <c r="L285" s="40"/>
      <c r="M285" s="40"/>
      <c r="N285" s="40"/>
      <c r="O285" s="42"/>
      <c r="P285" s="42"/>
      <c r="Q285" s="42"/>
      <c r="R285" s="42"/>
      <c r="S285" s="40"/>
      <c r="T285" s="42"/>
      <c r="U285" s="40"/>
      <c r="V285" s="43"/>
      <c r="W285" s="21"/>
    </row>
    <row r="286" spans="1:23" s="10" customFormat="1" ht="189" customHeight="1">
      <c r="A286" s="8">
        <v>16</v>
      </c>
      <c r="B286" s="51" t="s">
        <v>666</v>
      </c>
      <c r="C286" s="51" t="s">
        <v>176</v>
      </c>
      <c r="D286" s="51" t="s">
        <v>836</v>
      </c>
      <c r="E286" s="44">
        <v>1</v>
      </c>
      <c r="F286" s="45">
        <v>100</v>
      </c>
      <c r="G286" s="46" t="s">
        <v>981</v>
      </c>
      <c r="H286" s="46" t="s">
        <v>522</v>
      </c>
      <c r="I286" s="47" t="s">
        <v>822</v>
      </c>
      <c r="J286" s="48" t="s">
        <v>951</v>
      </c>
      <c r="K286" s="48" t="s">
        <v>16</v>
      </c>
      <c r="L286" s="48" t="s">
        <v>564</v>
      </c>
      <c r="M286" s="48" t="s">
        <v>1227</v>
      </c>
      <c r="N286" s="48" t="s">
        <v>708</v>
      </c>
      <c r="O286" s="49">
        <v>-3406669</v>
      </c>
      <c r="P286" s="49">
        <v>0</v>
      </c>
      <c r="Q286" s="49">
        <v>5255747</v>
      </c>
      <c r="R286" s="49">
        <v>7826526</v>
      </c>
      <c r="S286" s="50" t="s">
        <v>1839</v>
      </c>
      <c r="T286" s="49">
        <v>-5977448</v>
      </c>
      <c r="U286" s="48" t="s">
        <v>249</v>
      </c>
      <c r="V286" s="46" t="s">
        <v>1523</v>
      </c>
      <c r="W286" s="9">
        <f>IF(OR(LEFT(I286)="7",LEFT(I286,1)="8"),VALUE(RIGHT(I286,3)),VALUE(RIGHT(I286,4)))</f>
        <v>105</v>
      </c>
    </row>
    <row r="287" spans="1:23" s="16" customFormat="1" ht="36.75" customHeight="1" outlineLevel="3">
      <c r="A287" s="14"/>
      <c r="B287" s="61" t="s">
        <v>295</v>
      </c>
      <c r="C287" s="62"/>
      <c r="D287" s="62"/>
      <c r="E287" s="28">
        <f>SUBTOTAL(9,E288:E293)</f>
        <v>4</v>
      </c>
      <c r="F287" s="29"/>
      <c r="G287" s="29"/>
      <c r="H287" s="29"/>
      <c r="I287" s="30"/>
      <c r="J287" s="29"/>
      <c r="K287" s="29"/>
      <c r="L287" s="29"/>
      <c r="M287" s="29"/>
      <c r="N287" s="29"/>
      <c r="O287" s="31"/>
      <c r="P287" s="32"/>
      <c r="Q287" s="32"/>
      <c r="R287" s="32"/>
      <c r="S287" s="29"/>
      <c r="T287" s="32"/>
      <c r="U287" s="29"/>
      <c r="V287" s="33"/>
      <c r="W287" s="15"/>
    </row>
    <row r="288" spans="1:23" s="19" customFormat="1" ht="15" outlineLevel="1">
      <c r="A288" s="17"/>
      <c r="B288" s="63" t="s">
        <v>300</v>
      </c>
      <c r="C288" s="64"/>
      <c r="D288" s="64"/>
      <c r="E288" s="34">
        <f>SUBTOTAL(9,E290:E293)</f>
        <v>4</v>
      </c>
      <c r="F288" s="35"/>
      <c r="G288" s="35"/>
      <c r="H288" s="35"/>
      <c r="I288" s="36"/>
      <c r="J288" s="35"/>
      <c r="K288" s="35"/>
      <c r="L288" s="35"/>
      <c r="M288" s="35"/>
      <c r="N288" s="35"/>
      <c r="O288" s="37"/>
      <c r="P288" s="37"/>
      <c r="Q288" s="37"/>
      <c r="R288" s="37"/>
      <c r="S288" s="35"/>
      <c r="T288" s="37"/>
      <c r="U288" s="35"/>
      <c r="V288" s="38"/>
      <c r="W288" s="18"/>
    </row>
    <row r="289" spans="1:23" s="22" customFormat="1" ht="15" outlineLevel="2">
      <c r="A289" s="20"/>
      <c r="B289" s="59" t="s">
        <v>298</v>
      </c>
      <c r="C289" s="60"/>
      <c r="D289" s="60"/>
      <c r="E289" s="39">
        <f>SUBTOTAL(9,E290:E293)</f>
        <v>4</v>
      </c>
      <c r="F289" s="40"/>
      <c r="G289" s="40"/>
      <c r="H289" s="40"/>
      <c r="I289" s="41"/>
      <c r="J289" s="40"/>
      <c r="K289" s="40"/>
      <c r="L289" s="40"/>
      <c r="M289" s="40"/>
      <c r="N289" s="40"/>
      <c r="O289" s="42"/>
      <c r="P289" s="42"/>
      <c r="Q289" s="42"/>
      <c r="R289" s="42"/>
      <c r="S289" s="40"/>
      <c r="T289" s="42"/>
      <c r="U289" s="40"/>
      <c r="V289" s="43"/>
      <c r="W289" s="21"/>
    </row>
    <row r="290" spans="1:23" s="10" customFormat="1" ht="161.25" customHeight="1">
      <c r="A290" s="8">
        <v>17</v>
      </c>
      <c r="B290" s="51" t="s">
        <v>295</v>
      </c>
      <c r="C290" s="51" t="s">
        <v>70</v>
      </c>
      <c r="D290" s="51" t="s">
        <v>207</v>
      </c>
      <c r="E290" s="44">
        <v>1</v>
      </c>
      <c r="F290" s="45">
        <v>600</v>
      </c>
      <c r="G290" s="46" t="s">
        <v>296</v>
      </c>
      <c r="H290" s="46" t="s">
        <v>295</v>
      </c>
      <c r="I290" s="47">
        <v>20051781001392</v>
      </c>
      <c r="J290" s="48" t="s">
        <v>228</v>
      </c>
      <c r="K290" s="48" t="s">
        <v>863</v>
      </c>
      <c r="L290" s="48" t="s">
        <v>743</v>
      </c>
      <c r="M290" s="48" t="s">
        <v>848</v>
      </c>
      <c r="N290" s="48" t="s">
        <v>708</v>
      </c>
      <c r="O290" s="49">
        <v>399108.12</v>
      </c>
      <c r="P290" s="49">
        <v>5000000</v>
      </c>
      <c r="Q290" s="49">
        <v>126853.83</v>
      </c>
      <c r="R290" s="49">
        <v>888368</v>
      </c>
      <c r="S290" s="50" t="s">
        <v>1524</v>
      </c>
      <c r="T290" s="49">
        <v>4637593.95</v>
      </c>
      <c r="U290" s="48" t="s">
        <v>716</v>
      </c>
      <c r="V290" s="46" t="s">
        <v>1483</v>
      </c>
      <c r="W290" s="9">
        <f>IF(OR(LEFT(I290)="7",LEFT(I290,1)="8"),VALUE(RIGHT(I290,3)),VALUE(RIGHT(I290,4)))</f>
        <v>1392</v>
      </c>
    </row>
    <row r="291" spans="1:23" s="10" customFormat="1" ht="202.5" customHeight="1">
      <c r="A291" s="8">
        <v>17</v>
      </c>
      <c r="B291" s="51" t="s">
        <v>295</v>
      </c>
      <c r="C291" s="51" t="s">
        <v>70</v>
      </c>
      <c r="D291" s="51" t="s">
        <v>207</v>
      </c>
      <c r="E291" s="44">
        <v>1</v>
      </c>
      <c r="F291" s="45">
        <v>810</v>
      </c>
      <c r="G291" s="46" t="s">
        <v>1265</v>
      </c>
      <c r="H291" s="46" t="s">
        <v>295</v>
      </c>
      <c r="I291" s="47">
        <v>20081781001481</v>
      </c>
      <c r="J291" s="48" t="s">
        <v>289</v>
      </c>
      <c r="K291" s="48" t="s">
        <v>252</v>
      </c>
      <c r="L291" s="48" t="s">
        <v>246</v>
      </c>
      <c r="M291" s="48" t="s">
        <v>247</v>
      </c>
      <c r="N291" s="48" t="s">
        <v>248</v>
      </c>
      <c r="O291" s="49">
        <v>6941669.74</v>
      </c>
      <c r="P291" s="49">
        <v>0</v>
      </c>
      <c r="Q291" s="49">
        <v>182740.06</v>
      </c>
      <c r="R291" s="49">
        <v>542951.52</v>
      </c>
      <c r="S291" s="50" t="s">
        <v>1589</v>
      </c>
      <c r="T291" s="49">
        <v>6581458.28</v>
      </c>
      <c r="U291" s="48" t="s">
        <v>716</v>
      </c>
      <c r="V291" s="46" t="s">
        <v>1525</v>
      </c>
      <c r="W291" s="9">
        <f>IF(OR(LEFT(I291)="7",LEFT(I291,1)="8"),VALUE(RIGHT(I291,3)),VALUE(RIGHT(I291,4)))</f>
        <v>1481</v>
      </c>
    </row>
    <row r="292" spans="1:23" s="10" customFormat="1" ht="127.5" customHeight="1">
      <c r="A292" s="8">
        <v>17</v>
      </c>
      <c r="B292" s="51" t="s">
        <v>295</v>
      </c>
      <c r="C292" s="51" t="s">
        <v>70</v>
      </c>
      <c r="D292" s="51" t="s">
        <v>207</v>
      </c>
      <c r="E292" s="44">
        <v>1</v>
      </c>
      <c r="F292" s="45">
        <v>810</v>
      </c>
      <c r="G292" s="46" t="s">
        <v>124</v>
      </c>
      <c r="H292" s="46" t="s">
        <v>295</v>
      </c>
      <c r="I292" s="47">
        <v>20091781001514</v>
      </c>
      <c r="J292" s="48" t="s">
        <v>975</v>
      </c>
      <c r="K292" s="48" t="s">
        <v>1064</v>
      </c>
      <c r="L292" s="48" t="s">
        <v>246</v>
      </c>
      <c r="M292" s="48" t="s">
        <v>247</v>
      </c>
      <c r="N292" s="48" t="s">
        <v>248</v>
      </c>
      <c r="O292" s="49">
        <v>361315744.83</v>
      </c>
      <c r="P292" s="49">
        <v>1000000</v>
      </c>
      <c r="Q292" s="49">
        <v>8645964.19</v>
      </c>
      <c r="R292" s="49">
        <v>28541369.51</v>
      </c>
      <c r="S292" s="50" t="s">
        <v>1840</v>
      </c>
      <c r="T292" s="49">
        <v>342420339.51</v>
      </c>
      <c r="U292" s="48" t="s">
        <v>716</v>
      </c>
      <c r="V292" s="46" t="s">
        <v>1100</v>
      </c>
      <c r="W292" s="9">
        <f>IF(OR(LEFT(I292)="7",LEFT(I292,1)="8"),VALUE(RIGHT(I292,3)),VALUE(RIGHT(I292,4)))</f>
        <v>1514</v>
      </c>
    </row>
    <row r="293" spans="1:23" s="10" customFormat="1" ht="154.5" customHeight="1">
      <c r="A293" s="8">
        <v>17</v>
      </c>
      <c r="B293" s="51" t="s">
        <v>295</v>
      </c>
      <c r="C293" s="51" t="s">
        <v>70</v>
      </c>
      <c r="D293" s="51" t="s">
        <v>207</v>
      </c>
      <c r="E293" s="44">
        <v>1</v>
      </c>
      <c r="F293" s="45" t="s">
        <v>297</v>
      </c>
      <c r="G293" s="46" t="s">
        <v>303</v>
      </c>
      <c r="H293" s="46" t="s">
        <v>303</v>
      </c>
      <c r="I293" s="47" t="s">
        <v>304</v>
      </c>
      <c r="J293" s="48" t="s">
        <v>305</v>
      </c>
      <c r="K293" s="48" t="s">
        <v>253</v>
      </c>
      <c r="L293" s="48" t="s">
        <v>743</v>
      </c>
      <c r="M293" s="48" t="s">
        <v>563</v>
      </c>
      <c r="N293" s="48" t="s">
        <v>835</v>
      </c>
      <c r="O293" s="49">
        <v>471088.11</v>
      </c>
      <c r="P293" s="49">
        <v>1228112.85</v>
      </c>
      <c r="Q293" s="49">
        <v>1888.62</v>
      </c>
      <c r="R293" s="49">
        <v>1120272.23</v>
      </c>
      <c r="S293" s="50" t="s">
        <v>1841</v>
      </c>
      <c r="T293" s="49">
        <v>580817.35</v>
      </c>
      <c r="U293" s="48" t="s">
        <v>249</v>
      </c>
      <c r="V293" s="46" t="s">
        <v>1842</v>
      </c>
      <c r="W293" s="9">
        <f>IF(OR(LEFT(I293)="7",LEFT(I293,1)="8"),VALUE(RIGHT(I293,3)),VALUE(RIGHT(I293,4)))</f>
        <v>1298</v>
      </c>
    </row>
    <row r="294" spans="1:23" s="16" customFormat="1" ht="24.75" customHeight="1" outlineLevel="3">
      <c r="A294" s="14"/>
      <c r="B294" s="61" t="s">
        <v>306</v>
      </c>
      <c r="C294" s="62"/>
      <c r="D294" s="62"/>
      <c r="E294" s="28">
        <f>SUBTOTAL(9,E297:E317)</f>
        <v>18</v>
      </c>
      <c r="F294" s="29"/>
      <c r="G294" s="29"/>
      <c r="H294" s="29"/>
      <c r="I294" s="30"/>
      <c r="J294" s="29"/>
      <c r="K294" s="29"/>
      <c r="L294" s="29"/>
      <c r="M294" s="29"/>
      <c r="N294" s="29"/>
      <c r="O294" s="31"/>
      <c r="P294" s="32"/>
      <c r="Q294" s="32"/>
      <c r="R294" s="32"/>
      <c r="S294" s="29"/>
      <c r="T294" s="32"/>
      <c r="U294" s="29"/>
      <c r="V294" s="33"/>
      <c r="W294" s="15"/>
    </row>
    <row r="295" spans="1:23" s="19" customFormat="1" ht="15" outlineLevel="1">
      <c r="A295" s="17"/>
      <c r="B295" s="63" t="s">
        <v>722</v>
      </c>
      <c r="C295" s="64" t="s">
        <v>720</v>
      </c>
      <c r="D295" s="64"/>
      <c r="E295" s="34">
        <f>SUBTOTAL(9,E297:E314)</f>
        <v>17</v>
      </c>
      <c r="F295" s="35"/>
      <c r="G295" s="35"/>
      <c r="H295" s="35"/>
      <c r="I295" s="36"/>
      <c r="J295" s="35"/>
      <c r="K295" s="35"/>
      <c r="L295" s="35"/>
      <c r="M295" s="35"/>
      <c r="N295" s="35"/>
      <c r="O295" s="37"/>
      <c r="P295" s="37"/>
      <c r="Q295" s="37"/>
      <c r="R295" s="37"/>
      <c r="S295" s="35"/>
      <c r="T295" s="37"/>
      <c r="U295" s="35"/>
      <c r="V295" s="38"/>
      <c r="W295" s="18"/>
    </row>
    <row r="296" spans="1:23" s="22" customFormat="1" ht="15" outlineLevel="2">
      <c r="A296" s="20"/>
      <c r="B296" s="59" t="s">
        <v>298</v>
      </c>
      <c r="C296" s="60"/>
      <c r="D296" s="60"/>
      <c r="E296" s="39">
        <f>SUBTOTAL(9,E297:E310)</f>
        <v>14</v>
      </c>
      <c r="F296" s="40"/>
      <c r="G296" s="40"/>
      <c r="H296" s="40"/>
      <c r="I296" s="41"/>
      <c r="J296" s="40"/>
      <c r="K296" s="40"/>
      <c r="L296" s="40"/>
      <c r="M296" s="40"/>
      <c r="N296" s="40"/>
      <c r="O296" s="42"/>
      <c r="P296" s="42"/>
      <c r="Q296" s="42"/>
      <c r="R296" s="42"/>
      <c r="S296" s="40"/>
      <c r="T296" s="42"/>
      <c r="U296" s="40"/>
      <c r="V296" s="43"/>
      <c r="W296" s="21"/>
    </row>
    <row r="297" spans="1:23" s="10" customFormat="1" ht="266.25" customHeight="1">
      <c r="A297" s="8">
        <v>18</v>
      </c>
      <c r="B297" s="51" t="s">
        <v>306</v>
      </c>
      <c r="C297" s="51" t="s">
        <v>108</v>
      </c>
      <c r="D297" s="51" t="s">
        <v>207</v>
      </c>
      <c r="E297" s="44">
        <v>1</v>
      </c>
      <c r="F297" s="45">
        <v>211</v>
      </c>
      <c r="G297" s="46" t="s">
        <v>976</v>
      </c>
      <c r="H297" s="46" t="s">
        <v>552</v>
      </c>
      <c r="I297" s="47">
        <v>20101821101520</v>
      </c>
      <c r="J297" s="48" t="s">
        <v>977</v>
      </c>
      <c r="K297" s="48" t="s">
        <v>973</v>
      </c>
      <c r="L297" s="48" t="s">
        <v>246</v>
      </c>
      <c r="M297" s="48" t="s">
        <v>715</v>
      </c>
      <c r="N297" s="48" t="s">
        <v>248</v>
      </c>
      <c r="O297" s="49">
        <v>871398239.35</v>
      </c>
      <c r="P297" s="49">
        <v>39293010</v>
      </c>
      <c r="Q297" s="49">
        <v>6118563.14</v>
      </c>
      <c r="R297" s="49">
        <v>170507778.56</v>
      </c>
      <c r="S297" s="50" t="s">
        <v>1843</v>
      </c>
      <c r="T297" s="49">
        <v>746302033.93</v>
      </c>
      <c r="U297" s="48" t="s">
        <v>716</v>
      </c>
      <c r="V297" s="46" t="s">
        <v>1844</v>
      </c>
      <c r="W297" s="9">
        <f aca="true" t="shared" si="7" ref="W297:W310">IF(OR(LEFT(I297)="7",LEFT(I297,1)="8"),VALUE(RIGHT(I297,3)),VALUE(RIGHT(I297,4)))</f>
        <v>1520</v>
      </c>
    </row>
    <row r="298" spans="1:23" s="10" customFormat="1" ht="266.25" customHeight="1">
      <c r="A298" s="8">
        <v>18</v>
      </c>
      <c r="B298" s="51" t="s">
        <v>306</v>
      </c>
      <c r="C298" s="51" t="s">
        <v>108</v>
      </c>
      <c r="D298" s="51" t="s">
        <v>207</v>
      </c>
      <c r="E298" s="44">
        <v>1</v>
      </c>
      <c r="F298" s="45">
        <v>314</v>
      </c>
      <c r="G298" s="46" t="s">
        <v>1437</v>
      </c>
      <c r="H298" s="46" t="s">
        <v>552</v>
      </c>
      <c r="I298" s="47">
        <v>20141831401582</v>
      </c>
      <c r="J298" s="48" t="s">
        <v>1438</v>
      </c>
      <c r="K298" s="48" t="s">
        <v>1439</v>
      </c>
      <c r="L298" s="48" t="s">
        <v>246</v>
      </c>
      <c r="M298" s="48" t="s">
        <v>715</v>
      </c>
      <c r="N298" s="48" t="s">
        <v>248</v>
      </c>
      <c r="O298" s="49">
        <v>2657107.73</v>
      </c>
      <c r="P298" s="49">
        <v>5000000</v>
      </c>
      <c r="Q298" s="49">
        <v>22261.58</v>
      </c>
      <c r="R298" s="49">
        <v>104400</v>
      </c>
      <c r="S298" s="50" t="s">
        <v>1845</v>
      </c>
      <c r="T298" s="49">
        <v>7574969.31</v>
      </c>
      <c r="U298" s="48" t="s">
        <v>716</v>
      </c>
      <c r="V298" s="46" t="s">
        <v>1846</v>
      </c>
      <c r="W298" s="9">
        <f t="shared" si="7"/>
        <v>1582</v>
      </c>
    </row>
    <row r="299" spans="1:23" s="10" customFormat="1" ht="244.5" customHeight="1">
      <c r="A299" s="8">
        <v>18</v>
      </c>
      <c r="B299" s="51" t="s">
        <v>306</v>
      </c>
      <c r="C299" s="51" t="s">
        <v>108</v>
      </c>
      <c r="D299" s="51" t="s">
        <v>207</v>
      </c>
      <c r="E299" s="44">
        <v>1</v>
      </c>
      <c r="F299" s="45" t="s">
        <v>307</v>
      </c>
      <c r="G299" s="46" t="s">
        <v>308</v>
      </c>
      <c r="H299" s="46" t="s">
        <v>308</v>
      </c>
      <c r="I299" s="47" t="s">
        <v>309</v>
      </c>
      <c r="J299" s="48" t="s">
        <v>229</v>
      </c>
      <c r="K299" s="48" t="s">
        <v>1484</v>
      </c>
      <c r="L299" s="48" t="s">
        <v>564</v>
      </c>
      <c r="M299" s="48" t="s">
        <v>310</v>
      </c>
      <c r="N299" s="48" t="s">
        <v>248</v>
      </c>
      <c r="O299" s="49">
        <v>26695399.59</v>
      </c>
      <c r="P299" s="49">
        <v>13000000</v>
      </c>
      <c r="Q299" s="49">
        <v>654283.11</v>
      </c>
      <c r="R299" s="49">
        <v>9769766.67</v>
      </c>
      <c r="S299" s="50" t="s">
        <v>1182</v>
      </c>
      <c r="T299" s="49">
        <v>30579916.03</v>
      </c>
      <c r="U299" s="48" t="s">
        <v>716</v>
      </c>
      <c r="V299" s="46" t="s">
        <v>1101</v>
      </c>
      <c r="W299" s="9">
        <f t="shared" si="7"/>
        <v>1236</v>
      </c>
    </row>
    <row r="300" spans="1:23" s="10" customFormat="1" ht="127.5" customHeight="1">
      <c r="A300" s="8">
        <v>18</v>
      </c>
      <c r="B300" s="51" t="s">
        <v>306</v>
      </c>
      <c r="C300" s="51" t="s">
        <v>108</v>
      </c>
      <c r="D300" s="51" t="s">
        <v>207</v>
      </c>
      <c r="E300" s="44">
        <v>1</v>
      </c>
      <c r="F300" s="45" t="s">
        <v>307</v>
      </c>
      <c r="G300" s="46" t="s">
        <v>308</v>
      </c>
      <c r="H300" s="46" t="s">
        <v>308</v>
      </c>
      <c r="I300" s="47" t="s">
        <v>174</v>
      </c>
      <c r="J300" s="48" t="s">
        <v>581</v>
      </c>
      <c r="K300" s="48" t="s">
        <v>173</v>
      </c>
      <c r="L300" s="48" t="s">
        <v>743</v>
      </c>
      <c r="M300" s="48" t="s">
        <v>172</v>
      </c>
      <c r="N300" s="48" t="s">
        <v>370</v>
      </c>
      <c r="O300" s="49">
        <v>46219827.59</v>
      </c>
      <c r="P300" s="49">
        <v>20000000</v>
      </c>
      <c r="Q300" s="49">
        <v>1160712.62</v>
      </c>
      <c r="R300" s="49">
        <v>15127479.48</v>
      </c>
      <c r="S300" s="50" t="s">
        <v>1210</v>
      </c>
      <c r="T300" s="49">
        <v>52253060.73</v>
      </c>
      <c r="U300" s="48" t="s">
        <v>716</v>
      </c>
      <c r="V300" s="46" t="s">
        <v>1102</v>
      </c>
      <c r="W300" s="9">
        <f t="shared" si="7"/>
        <v>1453</v>
      </c>
    </row>
    <row r="301" spans="1:23" s="10" customFormat="1" ht="127.5" customHeight="1">
      <c r="A301" s="8">
        <v>18</v>
      </c>
      <c r="B301" s="51" t="s">
        <v>306</v>
      </c>
      <c r="C301" s="51" t="s">
        <v>108</v>
      </c>
      <c r="D301" s="51" t="s">
        <v>207</v>
      </c>
      <c r="E301" s="44">
        <v>1</v>
      </c>
      <c r="F301" s="45" t="s">
        <v>311</v>
      </c>
      <c r="G301" s="46" t="s">
        <v>312</v>
      </c>
      <c r="H301" s="46" t="s">
        <v>312</v>
      </c>
      <c r="I301" s="47" t="s">
        <v>313</v>
      </c>
      <c r="J301" s="48" t="s">
        <v>585</v>
      </c>
      <c r="K301" s="48" t="s">
        <v>866</v>
      </c>
      <c r="L301" s="48" t="s">
        <v>743</v>
      </c>
      <c r="M301" s="48" t="s">
        <v>447</v>
      </c>
      <c r="N301" s="48" t="s">
        <v>703</v>
      </c>
      <c r="O301" s="49">
        <v>3065116529.95</v>
      </c>
      <c r="P301" s="49">
        <v>737196818</v>
      </c>
      <c r="Q301" s="49">
        <v>108265316.39</v>
      </c>
      <c r="R301" s="49">
        <v>883957743.93</v>
      </c>
      <c r="S301" s="50" t="s">
        <v>1228</v>
      </c>
      <c r="T301" s="49">
        <v>3026620920.41</v>
      </c>
      <c r="U301" s="48" t="s">
        <v>249</v>
      </c>
      <c r="V301" s="46" t="s">
        <v>1526</v>
      </c>
      <c r="W301" s="9">
        <f t="shared" si="7"/>
        <v>1096</v>
      </c>
    </row>
    <row r="302" spans="1:23" s="10" customFormat="1" ht="127.5" customHeight="1">
      <c r="A302" s="8">
        <v>18</v>
      </c>
      <c r="B302" s="51" t="s">
        <v>306</v>
      </c>
      <c r="C302" s="51" t="s">
        <v>108</v>
      </c>
      <c r="D302" s="51" t="s">
        <v>207</v>
      </c>
      <c r="E302" s="44">
        <v>1</v>
      </c>
      <c r="F302" s="45" t="s">
        <v>311</v>
      </c>
      <c r="G302" s="46" t="s">
        <v>312</v>
      </c>
      <c r="H302" s="46" t="s">
        <v>312</v>
      </c>
      <c r="I302" s="47" t="s">
        <v>314</v>
      </c>
      <c r="J302" s="48" t="s">
        <v>79</v>
      </c>
      <c r="K302" s="48" t="s">
        <v>341</v>
      </c>
      <c r="L302" s="48" t="s">
        <v>564</v>
      </c>
      <c r="M302" s="48" t="s">
        <v>512</v>
      </c>
      <c r="N302" s="48" t="s">
        <v>370</v>
      </c>
      <c r="O302" s="49">
        <v>728603790.48</v>
      </c>
      <c r="P302" s="49">
        <v>0</v>
      </c>
      <c r="Q302" s="49">
        <v>21732803.1</v>
      </c>
      <c r="R302" s="49">
        <v>226044967.75</v>
      </c>
      <c r="S302" s="50" t="s">
        <v>1200</v>
      </c>
      <c r="T302" s="49">
        <v>524291625.83</v>
      </c>
      <c r="U302" s="48" t="s">
        <v>249</v>
      </c>
      <c r="V302" s="46" t="s">
        <v>1527</v>
      </c>
      <c r="W302" s="9">
        <f t="shared" si="7"/>
        <v>1101</v>
      </c>
    </row>
    <row r="303" spans="1:23" s="10" customFormat="1" ht="127.5" customHeight="1">
      <c r="A303" s="8">
        <v>18</v>
      </c>
      <c r="B303" s="51" t="s">
        <v>306</v>
      </c>
      <c r="C303" s="51" t="s">
        <v>108</v>
      </c>
      <c r="D303" s="51" t="s">
        <v>207</v>
      </c>
      <c r="E303" s="44">
        <v>1</v>
      </c>
      <c r="F303" s="45" t="s">
        <v>311</v>
      </c>
      <c r="G303" s="46" t="s">
        <v>312</v>
      </c>
      <c r="H303" s="46" t="s">
        <v>312</v>
      </c>
      <c r="I303" s="47" t="s">
        <v>342</v>
      </c>
      <c r="J303" s="48" t="s">
        <v>343</v>
      </c>
      <c r="K303" s="48" t="s">
        <v>344</v>
      </c>
      <c r="L303" s="48" t="s">
        <v>564</v>
      </c>
      <c r="M303" s="48" t="s">
        <v>512</v>
      </c>
      <c r="N303" s="48" t="s">
        <v>370</v>
      </c>
      <c r="O303" s="49">
        <v>14189465.39</v>
      </c>
      <c r="P303" s="49">
        <v>7361968.17</v>
      </c>
      <c r="Q303" s="49">
        <v>412832.84</v>
      </c>
      <c r="R303" s="49">
        <v>3270838.52</v>
      </c>
      <c r="S303" s="50" t="s">
        <v>1201</v>
      </c>
      <c r="T303" s="49">
        <v>18693427.88</v>
      </c>
      <c r="U303" s="48" t="s">
        <v>249</v>
      </c>
      <c r="V303" s="46" t="s">
        <v>1528</v>
      </c>
      <c r="W303" s="9">
        <f t="shared" si="7"/>
        <v>1102</v>
      </c>
    </row>
    <row r="304" spans="1:23" s="10" customFormat="1" ht="127.5" customHeight="1">
      <c r="A304" s="8">
        <v>18</v>
      </c>
      <c r="B304" s="51" t="s">
        <v>306</v>
      </c>
      <c r="C304" s="51" t="s">
        <v>108</v>
      </c>
      <c r="D304" s="51" t="s">
        <v>207</v>
      </c>
      <c r="E304" s="44">
        <v>1</v>
      </c>
      <c r="F304" s="45" t="s">
        <v>311</v>
      </c>
      <c r="G304" s="46" t="s">
        <v>312</v>
      </c>
      <c r="H304" s="46" t="s">
        <v>312</v>
      </c>
      <c r="I304" s="47" t="s">
        <v>345</v>
      </c>
      <c r="J304" s="48" t="s">
        <v>346</v>
      </c>
      <c r="K304" s="48" t="s">
        <v>347</v>
      </c>
      <c r="L304" s="48" t="s">
        <v>743</v>
      </c>
      <c r="M304" s="48" t="s">
        <v>447</v>
      </c>
      <c r="N304" s="48" t="s">
        <v>835</v>
      </c>
      <c r="O304" s="49">
        <v>20225628.95</v>
      </c>
      <c r="P304" s="49">
        <v>174267817.95</v>
      </c>
      <c r="Q304" s="49">
        <v>2648689.94</v>
      </c>
      <c r="R304" s="49">
        <v>175999414.31</v>
      </c>
      <c r="S304" s="50" t="s">
        <v>1183</v>
      </c>
      <c r="T304" s="49">
        <v>21142722.53</v>
      </c>
      <c r="U304" s="48" t="s">
        <v>249</v>
      </c>
      <c r="V304" s="46" t="s">
        <v>1529</v>
      </c>
      <c r="W304" s="9">
        <f t="shared" si="7"/>
        <v>1451</v>
      </c>
    </row>
    <row r="305" spans="1:23" s="10" customFormat="1" ht="259.5" customHeight="1">
      <c r="A305" s="8">
        <v>18</v>
      </c>
      <c r="B305" s="51" t="s">
        <v>306</v>
      </c>
      <c r="C305" s="51" t="s">
        <v>108</v>
      </c>
      <c r="D305" s="51" t="s">
        <v>207</v>
      </c>
      <c r="E305" s="44">
        <v>1</v>
      </c>
      <c r="F305" s="45" t="s">
        <v>348</v>
      </c>
      <c r="G305" s="46" t="s">
        <v>349</v>
      </c>
      <c r="H305" s="46" t="s">
        <v>349</v>
      </c>
      <c r="I305" s="47" t="s">
        <v>350</v>
      </c>
      <c r="J305" s="48" t="s">
        <v>351</v>
      </c>
      <c r="K305" s="48" t="s">
        <v>191</v>
      </c>
      <c r="L305" s="48" t="s">
        <v>743</v>
      </c>
      <c r="M305" s="48" t="s">
        <v>447</v>
      </c>
      <c r="N305" s="48" t="s">
        <v>248</v>
      </c>
      <c r="O305" s="49">
        <v>72307990.88</v>
      </c>
      <c r="P305" s="49">
        <v>1832594.83</v>
      </c>
      <c r="Q305" s="49">
        <v>2467325.27</v>
      </c>
      <c r="R305" s="49">
        <v>4540788.62</v>
      </c>
      <c r="S305" s="50" t="s">
        <v>1184</v>
      </c>
      <c r="T305" s="49">
        <v>72067122.36</v>
      </c>
      <c r="U305" s="48" t="s">
        <v>249</v>
      </c>
      <c r="V305" s="46" t="s">
        <v>1530</v>
      </c>
      <c r="W305" s="9">
        <f t="shared" si="7"/>
        <v>110</v>
      </c>
    </row>
    <row r="306" spans="1:23" s="10" customFormat="1" ht="127.5" customHeight="1">
      <c r="A306" s="8">
        <v>18</v>
      </c>
      <c r="B306" s="51" t="s">
        <v>306</v>
      </c>
      <c r="C306" s="51" t="s">
        <v>108</v>
      </c>
      <c r="D306" s="51" t="s">
        <v>207</v>
      </c>
      <c r="E306" s="44">
        <v>1</v>
      </c>
      <c r="F306" s="45" t="s">
        <v>348</v>
      </c>
      <c r="G306" s="46" t="s">
        <v>349</v>
      </c>
      <c r="H306" s="46" t="s">
        <v>349</v>
      </c>
      <c r="I306" s="47" t="s">
        <v>360</v>
      </c>
      <c r="J306" s="48" t="s">
        <v>361</v>
      </c>
      <c r="K306" s="48" t="s">
        <v>867</v>
      </c>
      <c r="L306" s="48" t="s">
        <v>246</v>
      </c>
      <c r="M306" s="48" t="s">
        <v>715</v>
      </c>
      <c r="N306" s="48" t="s">
        <v>248</v>
      </c>
      <c r="O306" s="49">
        <v>77721.97</v>
      </c>
      <c r="P306" s="49">
        <v>2320</v>
      </c>
      <c r="Q306" s="49">
        <v>1246.75</v>
      </c>
      <c r="R306" s="49">
        <v>247.87</v>
      </c>
      <c r="S306" s="50" t="s">
        <v>1485</v>
      </c>
      <c r="T306" s="49">
        <v>81040.85</v>
      </c>
      <c r="U306" s="48" t="s">
        <v>249</v>
      </c>
      <c r="V306" s="46" t="s">
        <v>1370</v>
      </c>
      <c r="W306" s="9">
        <f t="shared" si="7"/>
        <v>194</v>
      </c>
    </row>
    <row r="307" spans="1:23" s="10" customFormat="1" ht="127.5" customHeight="1">
      <c r="A307" s="8">
        <v>18</v>
      </c>
      <c r="B307" s="51" t="s">
        <v>306</v>
      </c>
      <c r="C307" s="51" t="s">
        <v>108</v>
      </c>
      <c r="D307" s="51" t="s">
        <v>207</v>
      </c>
      <c r="E307" s="44">
        <v>1</v>
      </c>
      <c r="F307" s="45" t="s">
        <v>348</v>
      </c>
      <c r="G307" s="46" t="s">
        <v>349</v>
      </c>
      <c r="H307" s="46" t="s">
        <v>349</v>
      </c>
      <c r="I307" s="47" t="s">
        <v>192</v>
      </c>
      <c r="J307" s="48" t="s">
        <v>358</v>
      </c>
      <c r="K307" s="48" t="s">
        <v>359</v>
      </c>
      <c r="L307" s="48" t="s">
        <v>743</v>
      </c>
      <c r="M307" s="48" t="s">
        <v>447</v>
      </c>
      <c r="N307" s="48" t="s">
        <v>370</v>
      </c>
      <c r="O307" s="49">
        <v>592657164.41</v>
      </c>
      <c r="P307" s="49">
        <v>49014257926</v>
      </c>
      <c r="Q307" s="49">
        <v>102652679.39</v>
      </c>
      <c r="R307" s="49">
        <v>47107011290.27</v>
      </c>
      <c r="S307" s="50" t="s">
        <v>1185</v>
      </c>
      <c r="T307" s="49">
        <v>2602556479.53</v>
      </c>
      <c r="U307" s="48" t="s">
        <v>249</v>
      </c>
      <c r="V307" s="46" t="s">
        <v>1531</v>
      </c>
      <c r="W307" s="9">
        <f t="shared" si="7"/>
        <v>889</v>
      </c>
    </row>
    <row r="308" spans="1:23" s="10" customFormat="1" ht="171" customHeight="1">
      <c r="A308" s="8">
        <v>18</v>
      </c>
      <c r="B308" s="51" t="s">
        <v>306</v>
      </c>
      <c r="C308" s="51" t="s">
        <v>108</v>
      </c>
      <c r="D308" s="51" t="s">
        <v>207</v>
      </c>
      <c r="E308" s="44">
        <v>1</v>
      </c>
      <c r="F308" s="45" t="s">
        <v>544</v>
      </c>
      <c r="G308" s="46" t="s">
        <v>545</v>
      </c>
      <c r="H308" s="46" t="s">
        <v>545</v>
      </c>
      <c r="I308" s="47" t="s">
        <v>381</v>
      </c>
      <c r="J308" s="48" t="s">
        <v>517</v>
      </c>
      <c r="K308" s="48" t="s">
        <v>518</v>
      </c>
      <c r="L308" s="48" t="s">
        <v>246</v>
      </c>
      <c r="M308" s="48" t="s">
        <v>715</v>
      </c>
      <c r="N308" s="48" t="s">
        <v>248</v>
      </c>
      <c r="O308" s="49">
        <v>972741412.11</v>
      </c>
      <c r="P308" s="49">
        <v>248878708.59</v>
      </c>
      <c r="Q308" s="49">
        <v>31546112</v>
      </c>
      <c r="R308" s="49">
        <v>173027571.2</v>
      </c>
      <c r="S308" s="50" t="s">
        <v>1847</v>
      </c>
      <c r="T308" s="49">
        <v>1080138661.5</v>
      </c>
      <c r="U308" s="48" t="s">
        <v>249</v>
      </c>
      <c r="V308" s="46" t="s">
        <v>1532</v>
      </c>
      <c r="W308" s="9">
        <f t="shared" si="7"/>
        <v>58</v>
      </c>
    </row>
    <row r="309" spans="1:23" s="10" customFormat="1" ht="157.5" customHeight="1">
      <c r="A309" s="8">
        <v>18</v>
      </c>
      <c r="B309" s="51" t="s">
        <v>306</v>
      </c>
      <c r="C309" s="51" t="s">
        <v>108</v>
      </c>
      <c r="D309" s="51" t="s">
        <v>207</v>
      </c>
      <c r="E309" s="44">
        <v>1</v>
      </c>
      <c r="F309" s="45" t="s">
        <v>544</v>
      </c>
      <c r="G309" s="46" t="s">
        <v>545</v>
      </c>
      <c r="H309" s="46" t="s">
        <v>545</v>
      </c>
      <c r="I309" s="47" t="s">
        <v>546</v>
      </c>
      <c r="J309" s="48" t="s">
        <v>547</v>
      </c>
      <c r="K309" s="48" t="s">
        <v>378</v>
      </c>
      <c r="L309" s="48" t="s">
        <v>246</v>
      </c>
      <c r="M309" s="48" t="s">
        <v>715</v>
      </c>
      <c r="N309" s="48" t="s">
        <v>703</v>
      </c>
      <c r="O309" s="49">
        <v>359159844.17</v>
      </c>
      <c r="P309" s="49">
        <v>23614919.38</v>
      </c>
      <c r="Q309" s="49">
        <v>8888533.85</v>
      </c>
      <c r="R309" s="49">
        <v>143473806.01</v>
      </c>
      <c r="S309" s="50" t="s">
        <v>1186</v>
      </c>
      <c r="T309" s="49">
        <v>248189491.39</v>
      </c>
      <c r="U309" s="48" t="s">
        <v>249</v>
      </c>
      <c r="V309" s="46" t="s">
        <v>1590</v>
      </c>
      <c r="W309" s="9">
        <f t="shared" si="7"/>
        <v>1050</v>
      </c>
    </row>
    <row r="310" spans="1:23" s="10" customFormat="1" ht="167.25" customHeight="1">
      <c r="A310" s="8">
        <v>18</v>
      </c>
      <c r="B310" s="51" t="s">
        <v>306</v>
      </c>
      <c r="C310" s="51" t="s">
        <v>108</v>
      </c>
      <c r="D310" s="51" t="s">
        <v>207</v>
      </c>
      <c r="E310" s="44">
        <v>1</v>
      </c>
      <c r="F310" s="45" t="s">
        <v>544</v>
      </c>
      <c r="G310" s="46" t="s">
        <v>545</v>
      </c>
      <c r="H310" s="46" t="s">
        <v>545</v>
      </c>
      <c r="I310" s="47" t="s">
        <v>379</v>
      </c>
      <c r="J310" s="48" t="s">
        <v>380</v>
      </c>
      <c r="K310" s="48" t="s">
        <v>1067</v>
      </c>
      <c r="L310" s="48" t="s">
        <v>246</v>
      </c>
      <c r="M310" s="48" t="s">
        <v>617</v>
      </c>
      <c r="N310" s="48" t="s">
        <v>703</v>
      </c>
      <c r="O310" s="49">
        <v>187285783.07</v>
      </c>
      <c r="P310" s="49">
        <v>3299787282.01</v>
      </c>
      <c r="Q310" s="49">
        <v>2606128.35</v>
      </c>
      <c r="R310" s="49">
        <v>3351269373.31</v>
      </c>
      <c r="S310" s="50" t="s">
        <v>1486</v>
      </c>
      <c r="T310" s="49">
        <v>138409820.12</v>
      </c>
      <c r="U310" s="48" t="s">
        <v>249</v>
      </c>
      <c r="V310" s="46" t="s">
        <v>1103</v>
      </c>
      <c r="W310" s="9">
        <f t="shared" si="7"/>
        <v>1345</v>
      </c>
    </row>
    <row r="311" spans="1:23" s="22" customFormat="1" ht="15" outlineLevel="2">
      <c r="A311" s="20"/>
      <c r="B311" s="59" t="s">
        <v>301</v>
      </c>
      <c r="C311" s="60"/>
      <c r="D311" s="60"/>
      <c r="E311" s="39">
        <f>SUBTOTAL(9,E312:E314)</f>
        <v>3</v>
      </c>
      <c r="F311" s="40"/>
      <c r="G311" s="40"/>
      <c r="H311" s="40"/>
      <c r="I311" s="41"/>
      <c r="J311" s="40"/>
      <c r="K311" s="40"/>
      <c r="L311" s="40"/>
      <c r="M311" s="40"/>
      <c r="N311" s="40"/>
      <c r="O311" s="42"/>
      <c r="P311" s="42"/>
      <c r="Q311" s="42"/>
      <c r="R311" s="42"/>
      <c r="S311" s="40"/>
      <c r="T311" s="42"/>
      <c r="U311" s="40"/>
      <c r="V311" s="43"/>
      <c r="W311" s="21"/>
    </row>
    <row r="312" spans="1:23" s="10" customFormat="1" ht="161.25" customHeight="1">
      <c r="A312" s="8">
        <v>18</v>
      </c>
      <c r="B312" s="51" t="s">
        <v>306</v>
      </c>
      <c r="C312" s="51" t="s">
        <v>108</v>
      </c>
      <c r="D312" s="51" t="s">
        <v>836</v>
      </c>
      <c r="E312" s="44">
        <v>1</v>
      </c>
      <c r="F312" s="45" t="s">
        <v>544</v>
      </c>
      <c r="G312" s="46" t="s">
        <v>545</v>
      </c>
      <c r="H312" s="46" t="s">
        <v>292</v>
      </c>
      <c r="I312" s="47" t="s">
        <v>668</v>
      </c>
      <c r="J312" s="48" t="s">
        <v>179</v>
      </c>
      <c r="K312" s="48" t="s">
        <v>180</v>
      </c>
      <c r="L312" s="48" t="s">
        <v>246</v>
      </c>
      <c r="M312" s="48" t="s">
        <v>247</v>
      </c>
      <c r="N312" s="48" t="s">
        <v>248</v>
      </c>
      <c r="O312" s="49">
        <v>14321280</v>
      </c>
      <c r="P312" s="49">
        <v>274271409.88</v>
      </c>
      <c r="Q312" s="49">
        <v>27303.86</v>
      </c>
      <c r="R312" s="49">
        <v>288619289.29</v>
      </c>
      <c r="S312" s="50" t="s">
        <v>1848</v>
      </c>
      <c r="T312" s="49">
        <v>704.45</v>
      </c>
      <c r="U312" s="48" t="s">
        <v>249</v>
      </c>
      <c r="V312" s="46" t="s">
        <v>1591</v>
      </c>
      <c r="W312" s="9">
        <f>IF(OR(LEFT(I312)="7",LEFT(I312,1)="8"),VALUE(RIGHT(I312,3)),VALUE(RIGHT(I312,4)))</f>
        <v>149</v>
      </c>
    </row>
    <row r="313" spans="1:23" s="10" customFormat="1" ht="127.5" customHeight="1">
      <c r="A313" s="8">
        <v>18</v>
      </c>
      <c r="B313" s="51" t="s">
        <v>306</v>
      </c>
      <c r="C313" s="51" t="s">
        <v>108</v>
      </c>
      <c r="D313" s="51" t="s">
        <v>836</v>
      </c>
      <c r="E313" s="44">
        <v>1</v>
      </c>
      <c r="F313" s="45" t="s">
        <v>544</v>
      </c>
      <c r="G313" s="46" t="s">
        <v>545</v>
      </c>
      <c r="H313" s="46" t="s">
        <v>260</v>
      </c>
      <c r="I313" s="47" t="s">
        <v>261</v>
      </c>
      <c r="J313" s="48" t="s">
        <v>262</v>
      </c>
      <c r="K313" s="48" t="s">
        <v>519</v>
      </c>
      <c r="L313" s="48" t="s">
        <v>246</v>
      </c>
      <c r="M313" s="48" t="s">
        <v>247</v>
      </c>
      <c r="N313" s="48" t="s">
        <v>703</v>
      </c>
      <c r="O313" s="49">
        <v>32195.61</v>
      </c>
      <c r="P313" s="49">
        <v>0</v>
      </c>
      <c r="Q313" s="49">
        <v>975.37</v>
      </c>
      <c r="R313" s="49">
        <v>195.45</v>
      </c>
      <c r="S313" s="50" t="s">
        <v>1533</v>
      </c>
      <c r="T313" s="49">
        <v>32975.53</v>
      </c>
      <c r="U313" s="48" t="s">
        <v>249</v>
      </c>
      <c r="V313" s="46" t="s">
        <v>1849</v>
      </c>
      <c r="W313" s="9">
        <f>IF(OR(LEFT(I313)="7",LEFT(I313,1)="8"),VALUE(RIGHT(I313,3)),VALUE(RIGHT(I313,4)))</f>
        <v>857</v>
      </c>
    </row>
    <row r="314" spans="1:23" s="10" customFormat="1" ht="127.5" customHeight="1">
      <c r="A314" s="8">
        <v>18</v>
      </c>
      <c r="B314" s="51" t="s">
        <v>306</v>
      </c>
      <c r="C314" s="51" t="s">
        <v>108</v>
      </c>
      <c r="D314" s="51" t="s">
        <v>836</v>
      </c>
      <c r="E314" s="44">
        <v>1</v>
      </c>
      <c r="F314" s="45" t="s">
        <v>544</v>
      </c>
      <c r="G314" s="46" t="s">
        <v>545</v>
      </c>
      <c r="H314" s="46" t="s">
        <v>181</v>
      </c>
      <c r="I314" s="47" t="s">
        <v>258</v>
      </c>
      <c r="J314" s="48" t="s">
        <v>259</v>
      </c>
      <c r="K314" s="48" t="s">
        <v>519</v>
      </c>
      <c r="L314" s="48" t="s">
        <v>246</v>
      </c>
      <c r="M314" s="48" t="s">
        <v>617</v>
      </c>
      <c r="N314" s="48" t="s">
        <v>703</v>
      </c>
      <c r="O314" s="49">
        <v>13422.18</v>
      </c>
      <c r="P314" s="49">
        <v>0</v>
      </c>
      <c r="Q314" s="49">
        <v>281.99</v>
      </c>
      <c r="R314" s="49">
        <v>18.83</v>
      </c>
      <c r="S314" s="50" t="s">
        <v>1534</v>
      </c>
      <c r="T314" s="49">
        <v>13685.34</v>
      </c>
      <c r="U314" s="48" t="s">
        <v>249</v>
      </c>
      <c r="V314" s="46" t="s">
        <v>1592</v>
      </c>
      <c r="W314" s="9">
        <f>IF(OR(LEFT(I314)="7",LEFT(I314,1)="8"),VALUE(RIGHT(I314,3)),VALUE(RIGHT(I314,4)))</f>
        <v>860</v>
      </c>
    </row>
    <row r="315" spans="1:23" s="19" customFormat="1" ht="15" outlineLevel="1">
      <c r="A315" s="17"/>
      <c r="B315" s="63" t="s">
        <v>175</v>
      </c>
      <c r="C315" s="64"/>
      <c r="D315" s="64"/>
      <c r="E315" s="34">
        <f>SUBTOTAL(9,E316:E317)</f>
        <v>1</v>
      </c>
      <c r="F315" s="35"/>
      <c r="G315" s="35"/>
      <c r="H315" s="35"/>
      <c r="I315" s="36"/>
      <c r="J315" s="35"/>
      <c r="K315" s="35"/>
      <c r="L315" s="35"/>
      <c r="M315" s="35"/>
      <c r="N315" s="35"/>
      <c r="O315" s="37"/>
      <c r="P315" s="37"/>
      <c r="Q315" s="37"/>
      <c r="R315" s="37"/>
      <c r="S315" s="35"/>
      <c r="T315" s="37"/>
      <c r="U315" s="35"/>
      <c r="V315" s="38"/>
      <c r="W315" s="18"/>
    </row>
    <row r="316" spans="1:23" s="22" customFormat="1" ht="15" outlineLevel="2">
      <c r="A316" s="20"/>
      <c r="B316" s="59" t="s">
        <v>298</v>
      </c>
      <c r="C316" s="60"/>
      <c r="D316" s="60"/>
      <c r="E316" s="39">
        <f>SUBTOTAL(9,E317:E317)</f>
        <v>1</v>
      </c>
      <c r="F316" s="40"/>
      <c r="G316" s="40"/>
      <c r="H316" s="40"/>
      <c r="I316" s="41"/>
      <c r="J316" s="40"/>
      <c r="K316" s="40"/>
      <c r="L316" s="40"/>
      <c r="M316" s="40"/>
      <c r="N316" s="40"/>
      <c r="O316" s="42"/>
      <c r="P316" s="42"/>
      <c r="Q316" s="42"/>
      <c r="R316" s="42"/>
      <c r="S316" s="40"/>
      <c r="T316" s="42"/>
      <c r="U316" s="40"/>
      <c r="V316" s="43"/>
      <c r="W316" s="21"/>
    </row>
    <row r="317" spans="1:23" s="10" customFormat="1" ht="199.5" customHeight="1">
      <c r="A317" s="8">
        <v>18</v>
      </c>
      <c r="B317" s="51" t="s">
        <v>306</v>
      </c>
      <c r="C317" s="51" t="s">
        <v>70</v>
      </c>
      <c r="D317" s="51" t="s">
        <v>207</v>
      </c>
      <c r="E317" s="44">
        <v>1</v>
      </c>
      <c r="F317" s="45" t="s">
        <v>1336</v>
      </c>
      <c r="G317" s="46" t="s">
        <v>1337</v>
      </c>
      <c r="H317" s="46" t="s">
        <v>1337</v>
      </c>
      <c r="I317" s="47" t="s">
        <v>1338</v>
      </c>
      <c r="J317" s="48" t="s">
        <v>1339</v>
      </c>
      <c r="K317" s="48" t="s">
        <v>1340</v>
      </c>
      <c r="L317" s="48" t="s">
        <v>246</v>
      </c>
      <c r="M317" s="48" t="s">
        <v>413</v>
      </c>
      <c r="N317" s="48" t="s">
        <v>703</v>
      </c>
      <c r="O317" s="49">
        <v>1184444166.06</v>
      </c>
      <c r="P317" s="49">
        <v>513429080.41</v>
      </c>
      <c r="Q317" s="49">
        <v>3414562.12</v>
      </c>
      <c r="R317" s="49">
        <v>1475615324.9</v>
      </c>
      <c r="S317" s="50" t="s">
        <v>1400</v>
      </c>
      <c r="T317" s="49">
        <v>774344854.72</v>
      </c>
      <c r="U317" s="48" t="s">
        <v>716</v>
      </c>
      <c r="V317" s="46" t="s">
        <v>1487</v>
      </c>
      <c r="W317" s="9">
        <f>IF(OR(LEFT(I317)="7",LEFT(I317,1)="8"),VALUE(RIGHT(I317,3)),VALUE(RIGHT(I317,4)))</f>
        <v>1569</v>
      </c>
    </row>
    <row r="318" spans="1:23" s="16" customFormat="1" ht="24.75" customHeight="1" outlineLevel="3">
      <c r="A318" s="14"/>
      <c r="B318" s="61" t="s">
        <v>485</v>
      </c>
      <c r="C318" s="62"/>
      <c r="D318" s="62"/>
      <c r="E318" s="28">
        <f>SUBTOTAL(9,E321:E321)</f>
        <v>1</v>
      </c>
      <c r="F318" s="29"/>
      <c r="G318" s="29"/>
      <c r="H318" s="29"/>
      <c r="I318" s="30"/>
      <c r="J318" s="29"/>
      <c r="K318" s="29"/>
      <c r="L318" s="29"/>
      <c r="M318" s="29"/>
      <c r="N318" s="29"/>
      <c r="O318" s="31"/>
      <c r="P318" s="32"/>
      <c r="Q318" s="32"/>
      <c r="R318" s="32"/>
      <c r="S318" s="29"/>
      <c r="T318" s="32"/>
      <c r="U318" s="29"/>
      <c r="V318" s="33"/>
      <c r="W318" s="15"/>
    </row>
    <row r="319" spans="1:23" s="19" customFormat="1" ht="15" outlineLevel="1">
      <c r="A319" s="17"/>
      <c r="B319" s="63" t="s">
        <v>722</v>
      </c>
      <c r="C319" s="64" t="s">
        <v>720</v>
      </c>
      <c r="D319" s="64"/>
      <c r="E319" s="34">
        <f>SUBTOTAL(9,E321:E321)</f>
        <v>1</v>
      </c>
      <c r="F319" s="35"/>
      <c r="G319" s="35"/>
      <c r="H319" s="35"/>
      <c r="I319" s="36"/>
      <c r="J319" s="35"/>
      <c r="K319" s="35"/>
      <c r="L319" s="35"/>
      <c r="M319" s="35"/>
      <c r="N319" s="35"/>
      <c r="O319" s="37"/>
      <c r="P319" s="37"/>
      <c r="Q319" s="37"/>
      <c r="R319" s="37"/>
      <c r="S319" s="35"/>
      <c r="T319" s="37"/>
      <c r="U319" s="35"/>
      <c r="V319" s="38"/>
      <c r="W319" s="18"/>
    </row>
    <row r="320" spans="1:23" s="22" customFormat="1" ht="15" outlineLevel="2">
      <c r="A320" s="20"/>
      <c r="B320" s="59" t="s">
        <v>298</v>
      </c>
      <c r="C320" s="60"/>
      <c r="D320" s="60"/>
      <c r="E320" s="39">
        <f>SUBTOTAL(9,E321:E321)</f>
        <v>1</v>
      </c>
      <c r="F320" s="40"/>
      <c r="G320" s="40"/>
      <c r="H320" s="40"/>
      <c r="I320" s="41"/>
      <c r="J320" s="40"/>
      <c r="K320" s="40"/>
      <c r="L320" s="40"/>
      <c r="M320" s="40"/>
      <c r="N320" s="40"/>
      <c r="O320" s="42"/>
      <c r="P320" s="42"/>
      <c r="Q320" s="42"/>
      <c r="R320" s="42"/>
      <c r="S320" s="40"/>
      <c r="T320" s="42"/>
      <c r="U320" s="40"/>
      <c r="V320" s="43"/>
      <c r="W320" s="21"/>
    </row>
    <row r="321" spans="1:23" s="10" customFormat="1" ht="199.5" customHeight="1">
      <c r="A321" s="8">
        <v>20</v>
      </c>
      <c r="B321" s="51" t="s">
        <v>485</v>
      </c>
      <c r="C321" s="51" t="s">
        <v>108</v>
      </c>
      <c r="D321" s="51" t="s">
        <v>207</v>
      </c>
      <c r="E321" s="44">
        <v>1</v>
      </c>
      <c r="F321" s="45" t="s">
        <v>912</v>
      </c>
      <c r="G321" s="46" t="s">
        <v>913</v>
      </c>
      <c r="H321" s="46" t="s">
        <v>913</v>
      </c>
      <c r="I321" s="47" t="s">
        <v>198</v>
      </c>
      <c r="J321" s="48" t="s">
        <v>290</v>
      </c>
      <c r="K321" s="48" t="s">
        <v>947</v>
      </c>
      <c r="L321" s="48" t="s">
        <v>564</v>
      </c>
      <c r="M321" s="48" t="s">
        <v>674</v>
      </c>
      <c r="N321" s="48" t="s">
        <v>835</v>
      </c>
      <c r="O321" s="49">
        <v>30687683.89</v>
      </c>
      <c r="P321" s="49">
        <v>13074870.86</v>
      </c>
      <c r="Q321" s="49">
        <v>934929.32</v>
      </c>
      <c r="R321" s="49">
        <v>13729045.34</v>
      </c>
      <c r="S321" s="50" t="s">
        <v>1229</v>
      </c>
      <c r="T321" s="49">
        <v>30968438.73</v>
      </c>
      <c r="U321" s="48" t="s">
        <v>716</v>
      </c>
      <c r="V321" s="46" t="s">
        <v>1850</v>
      </c>
      <c r="W321" s="9">
        <f>IF(OR(LEFT(I321)="7",LEFT(I321,1)="8"),VALUE(RIGHT(I321,3)),VALUE(RIGHT(I321,4)))</f>
        <v>1448</v>
      </c>
    </row>
    <row r="322" spans="1:23" s="16" customFormat="1" ht="30" customHeight="1" outlineLevel="3">
      <c r="A322" s="14"/>
      <c r="B322" s="61" t="s">
        <v>685</v>
      </c>
      <c r="C322" s="62"/>
      <c r="D322" s="62"/>
      <c r="E322" s="28">
        <f>SUBTOTAL(9,E325:E337)</f>
        <v>12</v>
      </c>
      <c r="F322" s="29"/>
      <c r="G322" s="29"/>
      <c r="H322" s="29"/>
      <c r="I322" s="30"/>
      <c r="J322" s="29"/>
      <c r="K322" s="29"/>
      <c r="L322" s="29"/>
      <c r="M322" s="29"/>
      <c r="N322" s="29"/>
      <c r="O322" s="31"/>
      <c r="P322" s="32"/>
      <c r="Q322" s="32"/>
      <c r="R322" s="32"/>
      <c r="S322" s="29"/>
      <c r="T322" s="32"/>
      <c r="U322" s="29"/>
      <c r="V322" s="33"/>
      <c r="W322" s="15"/>
    </row>
    <row r="323" spans="1:23" s="19" customFormat="1" ht="15" outlineLevel="1">
      <c r="A323" s="17"/>
      <c r="B323" s="63" t="s">
        <v>722</v>
      </c>
      <c r="C323" s="64" t="s">
        <v>720</v>
      </c>
      <c r="D323" s="64"/>
      <c r="E323" s="34">
        <f>SUBTOTAL(9,E325:E337)</f>
        <v>12</v>
      </c>
      <c r="F323" s="35"/>
      <c r="G323" s="35"/>
      <c r="H323" s="35"/>
      <c r="I323" s="36"/>
      <c r="J323" s="35"/>
      <c r="K323" s="35"/>
      <c r="L323" s="35"/>
      <c r="M323" s="35"/>
      <c r="N323" s="35"/>
      <c r="O323" s="37"/>
      <c r="P323" s="37"/>
      <c r="Q323" s="37"/>
      <c r="R323" s="37"/>
      <c r="S323" s="35"/>
      <c r="T323" s="37"/>
      <c r="U323" s="35"/>
      <c r="V323" s="38"/>
      <c r="W323" s="18"/>
    </row>
    <row r="324" spans="1:23" s="22" customFormat="1" ht="15" outlineLevel="2">
      <c r="A324" s="20"/>
      <c r="B324" s="59" t="s">
        <v>298</v>
      </c>
      <c r="C324" s="60"/>
      <c r="D324" s="60"/>
      <c r="E324" s="39">
        <f>SUBTOTAL(9,E325:E328)</f>
        <v>4</v>
      </c>
      <c r="F324" s="40"/>
      <c r="G324" s="40"/>
      <c r="H324" s="40"/>
      <c r="I324" s="41"/>
      <c r="J324" s="40"/>
      <c r="K324" s="40"/>
      <c r="L324" s="40"/>
      <c r="M324" s="40"/>
      <c r="N324" s="40"/>
      <c r="O324" s="42"/>
      <c r="P324" s="42"/>
      <c r="Q324" s="42"/>
      <c r="R324" s="42"/>
      <c r="S324" s="40"/>
      <c r="T324" s="42"/>
      <c r="U324" s="40"/>
      <c r="V324" s="43"/>
      <c r="W324" s="21"/>
    </row>
    <row r="325" spans="1:23" s="10" customFormat="1" ht="225.75" customHeight="1">
      <c r="A325" s="8">
        <v>21</v>
      </c>
      <c r="B325" s="51" t="s">
        <v>685</v>
      </c>
      <c r="C325" s="51" t="s">
        <v>108</v>
      </c>
      <c r="D325" s="51" t="s">
        <v>207</v>
      </c>
      <c r="E325" s="44">
        <v>1</v>
      </c>
      <c r="F325" s="45">
        <v>500</v>
      </c>
      <c r="G325" s="46" t="s">
        <v>984</v>
      </c>
      <c r="H325" s="46" t="s">
        <v>552</v>
      </c>
      <c r="I325" s="47">
        <v>20092150001518</v>
      </c>
      <c r="J325" s="48" t="s">
        <v>985</v>
      </c>
      <c r="K325" s="48" t="s">
        <v>974</v>
      </c>
      <c r="L325" s="48" t="s">
        <v>246</v>
      </c>
      <c r="M325" s="48" t="s">
        <v>413</v>
      </c>
      <c r="N325" s="48" t="s">
        <v>248</v>
      </c>
      <c r="O325" s="49">
        <v>118254499.12</v>
      </c>
      <c r="P325" s="49">
        <v>45790369</v>
      </c>
      <c r="Q325" s="49">
        <v>4949076.11</v>
      </c>
      <c r="R325" s="49">
        <v>3649844</v>
      </c>
      <c r="S325" s="50" t="s">
        <v>1535</v>
      </c>
      <c r="T325" s="49">
        <v>165344100.23</v>
      </c>
      <c r="U325" s="48" t="s">
        <v>716</v>
      </c>
      <c r="V325" s="46" t="s">
        <v>1593</v>
      </c>
      <c r="W325" s="9">
        <f>IF(OR(LEFT(I325)="7",LEFT(I325,1)="8"),VALUE(RIGHT(I325,3)),VALUE(RIGHT(I325,4)))</f>
        <v>1518</v>
      </c>
    </row>
    <row r="326" spans="1:23" s="10" customFormat="1" ht="213.75" customHeight="1">
      <c r="A326" s="8">
        <v>21</v>
      </c>
      <c r="B326" s="51" t="s">
        <v>685</v>
      </c>
      <c r="C326" s="51" t="s">
        <v>108</v>
      </c>
      <c r="D326" s="51" t="s">
        <v>207</v>
      </c>
      <c r="E326" s="44">
        <v>1</v>
      </c>
      <c r="F326" s="45" t="s">
        <v>686</v>
      </c>
      <c r="G326" s="46" t="s">
        <v>687</v>
      </c>
      <c r="H326" s="46" t="s">
        <v>729</v>
      </c>
      <c r="I326" s="47" t="s">
        <v>98</v>
      </c>
      <c r="J326" s="48" t="s">
        <v>99</v>
      </c>
      <c r="K326" s="48" t="s">
        <v>100</v>
      </c>
      <c r="L326" s="48" t="s">
        <v>246</v>
      </c>
      <c r="M326" s="48" t="s">
        <v>247</v>
      </c>
      <c r="N326" s="48" t="s">
        <v>370</v>
      </c>
      <c r="O326" s="49">
        <v>37153598.31</v>
      </c>
      <c r="P326" s="49">
        <v>69454373.97</v>
      </c>
      <c r="Q326" s="49">
        <v>1551972.06</v>
      </c>
      <c r="R326" s="49">
        <v>58323628.22</v>
      </c>
      <c r="S326" s="50" t="s">
        <v>1536</v>
      </c>
      <c r="T326" s="49">
        <v>49836316.12</v>
      </c>
      <c r="U326" s="48" t="s">
        <v>716</v>
      </c>
      <c r="V326" s="46" t="s">
        <v>1851</v>
      </c>
      <c r="W326" s="9">
        <f>IF(OR(LEFT(I326)="7",LEFT(I326,1)="8"),VALUE(RIGHT(I326,3)),VALUE(RIGHT(I326,4)))</f>
        <v>101</v>
      </c>
    </row>
    <row r="327" spans="1:23" s="10" customFormat="1" ht="127.5" customHeight="1">
      <c r="A327" s="8">
        <v>21</v>
      </c>
      <c r="B327" s="51" t="s">
        <v>685</v>
      </c>
      <c r="C327" s="51" t="s">
        <v>108</v>
      </c>
      <c r="D327" s="51" t="s">
        <v>207</v>
      </c>
      <c r="E327" s="44">
        <v>1</v>
      </c>
      <c r="F327" s="45" t="s">
        <v>686</v>
      </c>
      <c r="G327" s="46" t="s">
        <v>687</v>
      </c>
      <c r="H327" s="46" t="s">
        <v>687</v>
      </c>
      <c r="I327" s="47">
        <v>800021271526</v>
      </c>
      <c r="J327" s="48" t="s">
        <v>688</v>
      </c>
      <c r="K327" s="48" t="s">
        <v>689</v>
      </c>
      <c r="L327" s="48" t="s">
        <v>743</v>
      </c>
      <c r="M327" s="48" t="s">
        <v>676</v>
      </c>
      <c r="N327" s="48" t="s">
        <v>835</v>
      </c>
      <c r="O327" s="49">
        <v>10930407.68</v>
      </c>
      <c r="P327" s="49">
        <v>0</v>
      </c>
      <c r="Q327" s="49">
        <v>282238.84</v>
      </c>
      <c r="R327" s="49">
        <v>56343.71</v>
      </c>
      <c r="S327" s="50" t="s">
        <v>1537</v>
      </c>
      <c r="T327" s="49">
        <v>11156302.81</v>
      </c>
      <c r="U327" s="48" t="s">
        <v>716</v>
      </c>
      <c r="V327" s="46" t="s">
        <v>1852</v>
      </c>
      <c r="W327" s="9">
        <f>IF(OR(LEFT(I327)="7",LEFT(I327,1)="8"),VALUE(RIGHT(I327,3)),VALUE(RIGHT(I327,4)))</f>
        <v>526</v>
      </c>
    </row>
    <row r="328" spans="1:23" s="10" customFormat="1" ht="127.5" customHeight="1">
      <c r="A328" s="8">
        <v>21</v>
      </c>
      <c r="B328" s="51" t="s">
        <v>685</v>
      </c>
      <c r="C328" s="51" t="s">
        <v>108</v>
      </c>
      <c r="D328" s="51" t="s">
        <v>207</v>
      </c>
      <c r="E328" s="44">
        <v>1</v>
      </c>
      <c r="F328" s="45" t="s">
        <v>686</v>
      </c>
      <c r="G328" s="46" t="s">
        <v>687</v>
      </c>
      <c r="H328" s="46" t="s">
        <v>499</v>
      </c>
      <c r="I328" s="47">
        <v>800021252527</v>
      </c>
      <c r="J328" s="48" t="s">
        <v>211</v>
      </c>
      <c r="K328" s="48" t="s">
        <v>212</v>
      </c>
      <c r="L328" s="48" t="s">
        <v>743</v>
      </c>
      <c r="M328" s="48" t="s">
        <v>676</v>
      </c>
      <c r="N328" s="48" t="s">
        <v>835</v>
      </c>
      <c r="O328" s="49">
        <v>251113.54</v>
      </c>
      <c r="P328" s="49">
        <v>0</v>
      </c>
      <c r="Q328" s="49">
        <v>2820.23</v>
      </c>
      <c r="R328" s="49">
        <v>6507.26</v>
      </c>
      <c r="S328" s="50" t="s">
        <v>1401</v>
      </c>
      <c r="T328" s="49">
        <v>247426.51</v>
      </c>
      <c r="U328" s="48" t="s">
        <v>716</v>
      </c>
      <c r="V328" s="46" t="s">
        <v>1488</v>
      </c>
      <c r="W328" s="9">
        <f>IF(OR(LEFT(I328)="7",LEFT(I328,1)="8"),VALUE(RIGHT(I328,3)),VALUE(RIGHT(I328,4)))</f>
        <v>527</v>
      </c>
    </row>
    <row r="329" spans="1:23" s="22" customFormat="1" ht="15" outlineLevel="2">
      <c r="A329" s="20"/>
      <c r="B329" s="59" t="s">
        <v>299</v>
      </c>
      <c r="C329" s="60"/>
      <c r="D329" s="60"/>
      <c r="E329" s="39">
        <f>SUBTOTAL(9,E330:E337)</f>
        <v>8</v>
      </c>
      <c r="F329" s="40"/>
      <c r="G329" s="40"/>
      <c r="H329" s="40"/>
      <c r="I329" s="41"/>
      <c r="J329" s="40"/>
      <c r="K329" s="40"/>
      <c r="L329" s="40"/>
      <c r="M329" s="40"/>
      <c r="N329" s="40"/>
      <c r="O329" s="42"/>
      <c r="P329" s="42"/>
      <c r="Q329" s="42"/>
      <c r="R329" s="42"/>
      <c r="S329" s="40"/>
      <c r="T329" s="42"/>
      <c r="U329" s="40"/>
      <c r="V329" s="43"/>
      <c r="W329" s="21"/>
    </row>
    <row r="330" spans="1:23" s="10" customFormat="1" ht="191.25" customHeight="1">
      <c r="A330" s="8">
        <v>21</v>
      </c>
      <c r="B330" s="51" t="s">
        <v>685</v>
      </c>
      <c r="C330" s="51" t="s">
        <v>108</v>
      </c>
      <c r="D330" s="51" t="s">
        <v>562</v>
      </c>
      <c r="E330" s="44">
        <v>1</v>
      </c>
      <c r="F330" s="45">
        <v>210</v>
      </c>
      <c r="G330" s="46" t="s">
        <v>213</v>
      </c>
      <c r="H330" s="46" t="s">
        <v>214</v>
      </c>
      <c r="I330" s="47">
        <v>700021274026</v>
      </c>
      <c r="J330" s="48" t="s">
        <v>801</v>
      </c>
      <c r="K330" s="48" t="s">
        <v>802</v>
      </c>
      <c r="L330" s="48" t="s">
        <v>743</v>
      </c>
      <c r="M330" s="48" t="s">
        <v>803</v>
      </c>
      <c r="N330" s="48" t="s">
        <v>248</v>
      </c>
      <c r="O330" s="49">
        <v>453475.62</v>
      </c>
      <c r="P330" s="49">
        <v>0</v>
      </c>
      <c r="Q330" s="49">
        <v>0</v>
      </c>
      <c r="R330" s="49">
        <v>0</v>
      </c>
      <c r="S330" s="50" t="s">
        <v>1440</v>
      </c>
      <c r="T330" s="49">
        <v>453475.62</v>
      </c>
      <c r="U330" s="48" t="s">
        <v>716</v>
      </c>
      <c r="V330" s="46" t="s">
        <v>1291</v>
      </c>
      <c r="W330" s="9">
        <f aca="true" t="shared" si="8" ref="W330:W337">IF(OR(LEFT(I330)="7",LEFT(I330,1)="8"),VALUE(RIGHT(I330,3)),VALUE(RIGHT(I330,4)))</f>
        <v>26</v>
      </c>
    </row>
    <row r="331" spans="1:23" s="10" customFormat="1" ht="191.25" customHeight="1">
      <c r="A331" s="8">
        <v>21</v>
      </c>
      <c r="B331" s="51" t="s">
        <v>685</v>
      </c>
      <c r="C331" s="51" t="s">
        <v>108</v>
      </c>
      <c r="D331" s="51" t="s">
        <v>562</v>
      </c>
      <c r="E331" s="44">
        <v>1</v>
      </c>
      <c r="F331" s="45">
        <v>210</v>
      </c>
      <c r="G331" s="46" t="s">
        <v>213</v>
      </c>
      <c r="H331" s="46" t="s">
        <v>214</v>
      </c>
      <c r="I331" s="47">
        <v>700021268119</v>
      </c>
      <c r="J331" s="48" t="s">
        <v>799</v>
      </c>
      <c r="K331" s="48" t="s">
        <v>800</v>
      </c>
      <c r="L331" s="48" t="s">
        <v>743</v>
      </c>
      <c r="M331" s="48" t="s">
        <v>447</v>
      </c>
      <c r="N331" s="48" t="s">
        <v>248</v>
      </c>
      <c r="O331" s="49">
        <v>21788.99</v>
      </c>
      <c r="P331" s="49">
        <v>0</v>
      </c>
      <c r="Q331" s="49">
        <v>2568.18</v>
      </c>
      <c r="R331" s="49">
        <v>22800</v>
      </c>
      <c r="S331" s="50" t="s">
        <v>1292</v>
      </c>
      <c r="T331" s="49">
        <v>1557.17</v>
      </c>
      <c r="U331" s="48" t="s">
        <v>716</v>
      </c>
      <c r="V331" s="46" t="s">
        <v>1538</v>
      </c>
      <c r="W331" s="9">
        <f t="shared" si="8"/>
        <v>119</v>
      </c>
    </row>
    <row r="332" spans="1:23" s="10" customFormat="1" ht="191.25" customHeight="1">
      <c r="A332" s="8">
        <v>21</v>
      </c>
      <c r="B332" s="51" t="s">
        <v>685</v>
      </c>
      <c r="C332" s="51" t="s">
        <v>108</v>
      </c>
      <c r="D332" s="51" t="s">
        <v>562</v>
      </c>
      <c r="E332" s="44">
        <v>1</v>
      </c>
      <c r="F332" s="45">
        <v>210</v>
      </c>
      <c r="G332" s="46" t="s">
        <v>213</v>
      </c>
      <c r="H332" s="46" t="s">
        <v>214</v>
      </c>
      <c r="I332" s="47">
        <v>700021211125</v>
      </c>
      <c r="J332" s="48" t="s">
        <v>215</v>
      </c>
      <c r="K332" s="48" t="s">
        <v>797</v>
      </c>
      <c r="L332" s="48" t="s">
        <v>743</v>
      </c>
      <c r="M332" s="48" t="s">
        <v>678</v>
      </c>
      <c r="N332" s="48" t="s">
        <v>248</v>
      </c>
      <c r="O332" s="49">
        <v>4392379.03</v>
      </c>
      <c r="P332" s="49">
        <v>0</v>
      </c>
      <c r="Q332" s="49">
        <v>533226.07</v>
      </c>
      <c r="R332" s="49">
        <v>0</v>
      </c>
      <c r="S332" s="50" t="s">
        <v>1539</v>
      </c>
      <c r="T332" s="49">
        <v>4925605.1</v>
      </c>
      <c r="U332" s="48" t="s">
        <v>716</v>
      </c>
      <c r="V332" s="46" t="s">
        <v>1594</v>
      </c>
      <c r="W332" s="9">
        <f t="shared" si="8"/>
        <v>125</v>
      </c>
    </row>
    <row r="333" spans="1:23" s="10" customFormat="1" ht="191.25" customHeight="1">
      <c r="A333" s="8">
        <v>21</v>
      </c>
      <c r="B333" s="51" t="s">
        <v>685</v>
      </c>
      <c r="C333" s="51" t="s">
        <v>108</v>
      </c>
      <c r="D333" s="51" t="s">
        <v>562</v>
      </c>
      <c r="E333" s="44">
        <v>1</v>
      </c>
      <c r="F333" s="45">
        <v>210</v>
      </c>
      <c r="G333" s="46" t="s">
        <v>213</v>
      </c>
      <c r="H333" s="46" t="s">
        <v>214</v>
      </c>
      <c r="I333" s="47">
        <v>700021261306</v>
      </c>
      <c r="J333" s="48" t="s">
        <v>798</v>
      </c>
      <c r="K333" s="48" t="s">
        <v>225</v>
      </c>
      <c r="L333" s="48" t="s">
        <v>743</v>
      </c>
      <c r="M333" s="48" t="s">
        <v>447</v>
      </c>
      <c r="N333" s="48" t="s">
        <v>248</v>
      </c>
      <c r="O333" s="49">
        <v>0</v>
      </c>
      <c r="P333" s="49">
        <v>0</v>
      </c>
      <c r="Q333" s="49">
        <v>0</v>
      </c>
      <c r="R333" s="49">
        <v>0</v>
      </c>
      <c r="S333" s="50" t="s">
        <v>1293</v>
      </c>
      <c r="T333" s="49">
        <v>0</v>
      </c>
      <c r="U333" s="48" t="s">
        <v>716</v>
      </c>
      <c r="V333" s="46" t="s">
        <v>1595</v>
      </c>
      <c r="W333" s="9">
        <f t="shared" si="8"/>
        <v>306</v>
      </c>
    </row>
    <row r="334" spans="1:23" s="10" customFormat="1" ht="191.25" customHeight="1">
      <c r="A334" s="8">
        <v>21</v>
      </c>
      <c r="B334" s="51" t="s">
        <v>685</v>
      </c>
      <c r="C334" s="51" t="s">
        <v>108</v>
      </c>
      <c r="D334" s="51" t="s">
        <v>562</v>
      </c>
      <c r="E334" s="44">
        <v>1</v>
      </c>
      <c r="F334" s="45">
        <v>210</v>
      </c>
      <c r="G334" s="46" t="s">
        <v>213</v>
      </c>
      <c r="H334" s="46" t="s">
        <v>214</v>
      </c>
      <c r="I334" s="47">
        <v>700021276331</v>
      </c>
      <c r="J334" s="48" t="s">
        <v>804</v>
      </c>
      <c r="K334" s="48" t="s">
        <v>805</v>
      </c>
      <c r="L334" s="48" t="s">
        <v>743</v>
      </c>
      <c r="M334" s="48" t="s">
        <v>447</v>
      </c>
      <c r="N334" s="48" t="s">
        <v>248</v>
      </c>
      <c r="O334" s="49">
        <v>1632742.33</v>
      </c>
      <c r="P334" s="49">
        <v>0</v>
      </c>
      <c r="Q334" s="49">
        <v>0</v>
      </c>
      <c r="R334" s="49">
        <v>0</v>
      </c>
      <c r="S334" s="50" t="s">
        <v>1294</v>
      </c>
      <c r="T334" s="49">
        <v>1632742.33</v>
      </c>
      <c r="U334" s="48" t="s">
        <v>716</v>
      </c>
      <c r="V334" s="46" t="s">
        <v>1295</v>
      </c>
      <c r="W334" s="9">
        <f t="shared" si="8"/>
        <v>331</v>
      </c>
    </row>
    <row r="335" spans="1:23" s="10" customFormat="1" ht="191.25" customHeight="1">
      <c r="A335" s="8">
        <v>21</v>
      </c>
      <c r="B335" s="51" t="s">
        <v>685</v>
      </c>
      <c r="C335" s="51" t="s">
        <v>108</v>
      </c>
      <c r="D335" s="51" t="s">
        <v>562</v>
      </c>
      <c r="E335" s="44">
        <v>1</v>
      </c>
      <c r="F335" s="45">
        <v>210</v>
      </c>
      <c r="G335" s="46" t="s">
        <v>213</v>
      </c>
      <c r="H335" s="46" t="s">
        <v>214</v>
      </c>
      <c r="I335" s="47">
        <v>700021300336</v>
      </c>
      <c r="J335" s="48" t="s">
        <v>806</v>
      </c>
      <c r="K335" s="48" t="s">
        <v>807</v>
      </c>
      <c r="L335" s="48" t="s">
        <v>743</v>
      </c>
      <c r="M335" s="48" t="s">
        <v>447</v>
      </c>
      <c r="N335" s="48" t="s">
        <v>248</v>
      </c>
      <c r="O335" s="49">
        <v>3928270.01</v>
      </c>
      <c r="P335" s="49">
        <v>0</v>
      </c>
      <c r="Q335" s="49">
        <v>0</v>
      </c>
      <c r="R335" s="49">
        <v>0</v>
      </c>
      <c r="S335" s="50" t="s">
        <v>1387</v>
      </c>
      <c r="T335" s="49">
        <v>3928270.01</v>
      </c>
      <c r="U335" s="48" t="s">
        <v>716</v>
      </c>
      <c r="V335" s="46" t="s">
        <v>1489</v>
      </c>
      <c r="W335" s="9">
        <f t="shared" si="8"/>
        <v>336</v>
      </c>
    </row>
    <row r="336" spans="1:23" s="10" customFormat="1" ht="191.25" customHeight="1">
      <c r="A336" s="8">
        <v>21</v>
      </c>
      <c r="B336" s="51" t="s">
        <v>685</v>
      </c>
      <c r="C336" s="51" t="s">
        <v>108</v>
      </c>
      <c r="D336" s="51" t="s">
        <v>562</v>
      </c>
      <c r="E336" s="44">
        <v>1</v>
      </c>
      <c r="F336" s="45">
        <v>210</v>
      </c>
      <c r="G336" s="46" t="s">
        <v>213</v>
      </c>
      <c r="H336" s="46" t="s">
        <v>371</v>
      </c>
      <c r="I336" s="47">
        <v>20052151001390</v>
      </c>
      <c r="J336" s="48" t="s">
        <v>986</v>
      </c>
      <c r="K336" s="48" t="s">
        <v>987</v>
      </c>
      <c r="L336" s="48" t="s">
        <v>743</v>
      </c>
      <c r="M336" s="48" t="s">
        <v>678</v>
      </c>
      <c r="N336" s="48" t="s">
        <v>248</v>
      </c>
      <c r="O336" s="49">
        <v>0</v>
      </c>
      <c r="P336" s="49">
        <v>0</v>
      </c>
      <c r="Q336" s="49">
        <v>0</v>
      </c>
      <c r="R336" s="49">
        <v>0</v>
      </c>
      <c r="S336" s="50" t="s">
        <v>1296</v>
      </c>
      <c r="T336" s="49">
        <v>0</v>
      </c>
      <c r="U336" s="48" t="s">
        <v>716</v>
      </c>
      <c r="V336" s="46" t="s">
        <v>1297</v>
      </c>
      <c r="W336" s="9">
        <f t="shared" si="8"/>
        <v>1390</v>
      </c>
    </row>
    <row r="337" spans="1:23" s="10" customFormat="1" ht="191.25" customHeight="1">
      <c r="A337" s="8">
        <v>21</v>
      </c>
      <c r="B337" s="51" t="s">
        <v>685</v>
      </c>
      <c r="C337" s="51" t="s">
        <v>108</v>
      </c>
      <c r="D337" s="51" t="s">
        <v>562</v>
      </c>
      <c r="E337" s="44">
        <v>1</v>
      </c>
      <c r="F337" s="45" t="s">
        <v>686</v>
      </c>
      <c r="G337" s="46" t="s">
        <v>687</v>
      </c>
      <c r="H337" s="46" t="s">
        <v>808</v>
      </c>
      <c r="I337" s="47">
        <v>700021258044</v>
      </c>
      <c r="J337" s="48" t="s">
        <v>809</v>
      </c>
      <c r="K337" s="48" t="s">
        <v>226</v>
      </c>
      <c r="L337" s="48" t="s">
        <v>743</v>
      </c>
      <c r="M337" s="48" t="s">
        <v>848</v>
      </c>
      <c r="N337" s="48" t="s">
        <v>703</v>
      </c>
      <c r="O337" s="49">
        <v>0</v>
      </c>
      <c r="P337" s="49">
        <v>0</v>
      </c>
      <c r="Q337" s="49">
        <v>0</v>
      </c>
      <c r="R337" s="49">
        <v>0</v>
      </c>
      <c r="S337" s="50" t="s">
        <v>1853</v>
      </c>
      <c r="T337" s="49">
        <v>55789660.06</v>
      </c>
      <c r="U337" s="48" t="s">
        <v>716</v>
      </c>
      <c r="V337" s="46" t="s">
        <v>1854</v>
      </c>
      <c r="W337" s="9">
        <f t="shared" si="8"/>
        <v>44</v>
      </c>
    </row>
    <row r="338" spans="1:23" s="16" customFormat="1" ht="39.75" customHeight="1" outlineLevel="3">
      <c r="A338" s="14"/>
      <c r="B338" s="61" t="s">
        <v>66</v>
      </c>
      <c r="C338" s="62"/>
      <c r="D338" s="62"/>
      <c r="E338" s="28">
        <f>SUBTOTAL(9,E341:F441)</f>
        <v>98</v>
      </c>
      <c r="F338" s="29"/>
      <c r="G338" s="29"/>
      <c r="H338" s="29"/>
      <c r="I338" s="30"/>
      <c r="J338" s="29"/>
      <c r="K338" s="29"/>
      <c r="L338" s="29"/>
      <c r="M338" s="29"/>
      <c r="N338" s="29"/>
      <c r="O338" s="31"/>
      <c r="P338" s="32"/>
      <c r="Q338" s="32"/>
      <c r="R338" s="32"/>
      <c r="S338" s="29"/>
      <c r="T338" s="32"/>
      <c r="U338" s="29"/>
      <c r="V338" s="33"/>
      <c r="W338" s="15"/>
    </row>
    <row r="339" spans="1:23" s="19" customFormat="1" ht="15" outlineLevel="1">
      <c r="A339" s="17"/>
      <c r="B339" s="63" t="s">
        <v>722</v>
      </c>
      <c r="C339" s="64" t="s">
        <v>720</v>
      </c>
      <c r="D339" s="64"/>
      <c r="E339" s="34">
        <f>SUBTOTAL(9,E341:E441)</f>
        <v>98</v>
      </c>
      <c r="F339" s="35"/>
      <c r="G339" s="35"/>
      <c r="H339" s="35"/>
      <c r="I339" s="36"/>
      <c r="J339" s="35"/>
      <c r="K339" s="35"/>
      <c r="L339" s="35"/>
      <c r="M339" s="35"/>
      <c r="N339" s="35"/>
      <c r="O339" s="37"/>
      <c r="P339" s="37"/>
      <c r="Q339" s="37"/>
      <c r="R339" s="37"/>
      <c r="S339" s="35"/>
      <c r="T339" s="37"/>
      <c r="U339" s="35"/>
      <c r="V339" s="38"/>
      <c r="W339" s="18"/>
    </row>
    <row r="340" spans="1:23" s="22" customFormat="1" ht="15" outlineLevel="2">
      <c r="A340" s="20"/>
      <c r="B340" s="59" t="s">
        <v>298</v>
      </c>
      <c r="C340" s="60"/>
      <c r="D340" s="60"/>
      <c r="E340" s="39">
        <f>SUBTOTAL(9,E341:E401)</f>
        <v>61</v>
      </c>
      <c r="F340" s="40"/>
      <c r="G340" s="40"/>
      <c r="H340" s="40"/>
      <c r="I340" s="41"/>
      <c r="J340" s="40"/>
      <c r="K340" s="40"/>
      <c r="L340" s="40"/>
      <c r="M340" s="40"/>
      <c r="N340" s="40"/>
      <c r="O340" s="42"/>
      <c r="P340" s="42"/>
      <c r="Q340" s="42"/>
      <c r="R340" s="42"/>
      <c r="S340" s="40"/>
      <c r="T340" s="42"/>
      <c r="U340" s="40"/>
      <c r="V340" s="43"/>
      <c r="W340" s="21"/>
    </row>
    <row r="341" spans="1:23" s="10" customFormat="1" ht="309" customHeight="1">
      <c r="A341" s="8">
        <v>38</v>
      </c>
      <c r="B341" s="51" t="s">
        <v>66</v>
      </c>
      <c r="C341" s="51" t="s">
        <v>108</v>
      </c>
      <c r="D341" s="51" t="s">
        <v>207</v>
      </c>
      <c r="E341" s="44">
        <v>1</v>
      </c>
      <c r="F341" s="45" t="s">
        <v>1115</v>
      </c>
      <c r="G341" s="46" t="s">
        <v>1116</v>
      </c>
      <c r="H341" s="46" t="s">
        <v>1116</v>
      </c>
      <c r="I341" s="47" t="s">
        <v>1117</v>
      </c>
      <c r="J341" s="48" t="s">
        <v>1118</v>
      </c>
      <c r="K341" s="48" t="s">
        <v>1119</v>
      </c>
      <c r="L341" s="48" t="s">
        <v>564</v>
      </c>
      <c r="M341" s="48" t="s">
        <v>1120</v>
      </c>
      <c r="N341" s="48" t="s">
        <v>708</v>
      </c>
      <c r="O341" s="49">
        <v>5188690</v>
      </c>
      <c r="P341" s="49">
        <v>0</v>
      </c>
      <c r="Q341" s="49">
        <v>40525</v>
      </c>
      <c r="R341" s="49">
        <v>640020</v>
      </c>
      <c r="S341" s="50" t="s">
        <v>1490</v>
      </c>
      <c r="T341" s="49">
        <v>3008073</v>
      </c>
      <c r="U341" s="48" t="s">
        <v>716</v>
      </c>
      <c r="V341" s="46" t="s">
        <v>1855</v>
      </c>
      <c r="W341" s="9">
        <f aca="true" t="shared" si="9" ref="W341:W401">IF(OR(LEFT(I341)="7",LEFT(I341,1)="8"),VALUE(RIGHT(I341,3)),VALUE(RIGHT(I341,4)))</f>
        <v>1547</v>
      </c>
    </row>
    <row r="342" spans="1:23" s="10" customFormat="1" ht="154.5" customHeight="1">
      <c r="A342" s="8">
        <v>38</v>
      </c>
      <c r="B342" s="51" t="s">
        <v>66</v>
      </c>
      <c r="C342" s="51" t="s">
        <v>108</v>
      </c>
      <c r="D342" s="51" t="s">
        <v>207</v>
      </c>
      <c r="E342" s="44">
        <v>1</v>
      </c>
      <c r="F342" s="45" t="s">
        <v>472</v>
      </c>
      <c r="G342" s="46" t="s">
        <v>473</v>
      </c>
      <c r="H342" s="46" t="s">
        <v>473</v>
      </c>
      <c r="I342" s="47" t="s">
        <v>474</v>
      </c>
      <c r="J342" s="48" t="s">
        <v>475</v>
      </c>
      <c r="K342" s="48" t="s">
        <v>86</v>
      </c>
      <c r="L342" s="48" t="s">
        <v>743</v>
      </c>
      <c r="M342" s="48" t="s">
        <v>422</v>
      </c>
      <c r="N342" s="48" t="s">
        <v>708</v>
      </c>
      <c r="O342" s="49">
        <v>20732981.3</v>
      </c>
      <c r="P342" s="49">
        <v>1400000</v>
      </c>
      <c r="Q342" s="49">
        <v>263810.21</v>
      </c>
      <c r="R342" s="49">
        <v>16480100.7</v>
      </c>
      <c r="S342" s="50" t="s">
        <v>1491</v>
      </c>
      <c r="T342" s="49">
        <v>5916690.81</v>
      </c>
      <c r="U342" s="48" t="s">
        <v>249</v>
      </c>
      <c r="V342" s="46" t="s">
        <v>1371</v>
      </c>
      <c r="W342" s="9">
        <f t="shared" si="9"/>
        <v>1103</v>
      </c>
    </row>
    <row r="343" spans="1:23" s="10" customFormat="1" ht="127.5" customHeight="1">
      <c r="A343" s="8">
        <v>38</v>
      </c>
      <c r="B343" s="51" t="s">
        <v>66</v>
      </c>
      <c r="C343" s="51" t="s">
        <v>108</v>
      </c>
      <c r="D343" s="51" t="s">
        <v>207</v>
      </c>
      <c r="E343" s="44">
        <v>1</v>
      </c>
      <c r="F343" s="45" t="s">
        <v>472</v>
      </c>
      <c r="G343" s="46" t="s">
        <v>473</v>
      </c>
      <c r="H343" s="46" t="s">
        <v>473</v>
      </c>
      <c r="I343" s="47" t="s">
        <v>636</v>
      </c>
      <c r="J343" s="48" t="s">
        <v>637</v>
      </c>
      <c r="K343" s="48" t="s">
        <v>954</v>
      </c>
      <c r="L343" s="48" t="s">
        <v>743</v>
      </c>
      <c r="M343" s="48" t="s">
        <v>638</v>
      </c>
      <c r="N343" s="48" t="s">
        <v>835</v>
      </c>
      <c r="O343" s="49">
        <v>2267907.91</v>
      </c>
      <c r="P343" s="49">
        <v>1807509.77</v>
      </c>
      <c r="Q343" s="49">
        <v>51996.8</v>
      </c>
      <c r="R343" s="49">
        <v>17400</v>
      </c>
      <c r="S343" s="50" t="s">
        <v>1856</v>
      </c>
      <c r="T343" s="49">
        <v>4110014.48</v>
      </c>
      <c r="U343" s="48" t="s">
        <v>249</v>
      </c>
      <c r="V343" s="46" t="s">
        <v>1372</v>
      </c>
      <c r="W343" s="9">
        <f t="shared" si="9"/>
        <v>1491</v>
      </c>
    </row>
    <row r="344" spans="1:23" s="10" customFormat="1" ht="191.25" customHeight="1">
      <c r="A344" s="8">
        <v>38</v>
      </c>
      <c r="B344" s="51" t="s">
        <v>66</v>
      </c>
      <c r="C344" s="51" t="s">
        <v>108</v>
      </c>
      <c r="D344" s="51" t="s">
        <v>207</v>
      </c>
      <c r="E344" s="44">
        <v>1</v>
      </c>
      <c r="F344" s="45" t="s">
        <v>87</v>
      </c>
      <c r="G344" s="46" t="s">
        <v>88</v>
      </c>
      <c r="H344" s="46" t="s">
        <v>88</v>
      </c>
      <c r="I344" s="47" t="s">
        <v>89</v>
      </c>
      <c r="J344" s="48" t="s">
        <v>339</v>
      </c>
      <c r="K344" s="48" t="s">
        <v>955</v>
      </c>
      <c r="L344" s="48" t="s">
        <v>743</v>
      </c>
      <c r="M344" s="48" t="s">
        <v>422</v>
      </c>
      <c r="N344" s="48" t="s">
        <v>248</v>
      </c>
      <c r="O344" s="49">
        <v>62216640.36</v>
      </c>
      <c r="P344" s="49">
        <v>71934067.16</v>
      </c>
      <c r="Q344" s="49">
        <v>2507101.84</v>
      </c>
      <c r="R344" s="49">
        <v>44432855.71</v>
      </c>
      <c r="S344" s="50" t="s">
        <v>1187</v>
      </c>
      <c r="T344" s="49">
        <v>92224953.65</v>
      </c>
      <c r="U344" s="48" t="s">
        <v>249</v>
      </c>
      <c r="V344" s="46" t="s">
        <v>1540</v>
      </c>
      <c r="W344" s="9">
        <f t="shared" si="9"/>
        <v>1116</v>
      </c>
    </row>
    <row r="345" spans="1:23" s="10" customFormat="1" ht="191.25" customHeight="1">
      <c r="A345" s="8">
        <v>38</v>
      </c>
      <c r="B345" s="51" t="s">
        <v>66</v>
      </c>
      <c r="C345" s="51" t="s">
        <v>108</v>
      </c>
      <c r="D345" s="51" t="s">
        <v>207</v>
      </c>
      <c r="E345" s="44">
        <v>1</v>
      </c>
      <c r="F345" s="45" t="s">
        <v>750</v>
      </c>
      <c r="G345" s="46" t="s">
        <v>1048</v>
      </c>
      <c r="H345" s="46" t="s">
        <v>1048</v>
      </c>
      <c r="I345" s="47" t="s">
        <v>752</v>
      </c>
      <c r="J345" s="48" t="s">
        <v>753</v>
      </c>
      <c r="K345" s="48" t="s">
        <v>1049</v>
      </c>
      <c r="L345" s="48" t="s">
        <v>743</v>
      </c>
      <c r="M345" s="48" t="s">
        <v>422</v>
      </c>
      <c r="N345" s="48" t="s">
        <v>703</v>
      </c>
      <c r="O345" s="49">
        <v>54148799.23</v>
      </c>
      <c r="P345" s="49">
        <v>53000000</v>
      </c>
      <c r="Q345" s="49">
        <v>1610263.03</v>
      </c>
      <c r="R345" s="49">
        <v>18753729.03</v>
      </c>
      <c r="S345" s="50" t="s">
        <v>1857</v>
      </c>
      <c r="T345" s="49">
        <v>90005333.23</v>
      </c>
      <c r="U345" s="48" t="s">
        <v>716</v>
      </c>
      <c r="V345" s="46" t="s">
        <v>1541</v>
      </c>
      <c r="W345" s="9">
        <f t="shared" si="9"/>
        <v>1111</v>
      </c>
    </row>
    <row r="346" spans="1:23" s="10" customFormat="1" ht="191.25" customHeight="1">
      <c r="A346" s="8">
        <v>38</v>
      </c>
      <c r="B346" s="51" t="s">
        <v>66</v>
      </c>
      <c r="C346" s="51" t="s">
        <v>108</v>
      </c>
      <c r="D346" s="51" t="s">
        <v>207</v>
      </c>
      <c r="E346" s="44">
        <v>1</v>
      </c>
      <c r="F346" s="45" t="s">
        <v>750</v>
      </c>
      <c r="G346" s="46" t="s">
        <v>751</v>
      </c>
      <c r="H346" s="46" t="s">
        <v>751</v>
      </c>
      <c r="I346" s="47" t="s">
        <v>754</v>
      </c>
      <c r="J346" s="48" t="s">
        <v>755</v>
      </c>
      <c r="K346" s="48" t="s">
        <v>756</v>
      </c>
      <c r="L346" s="48" t="s">
        <v>743</v>
      </c>
      <c r="M346" s="48" t="s">
        <v>897</v>
      </c>
      <c r="N346" s="48" t="s">
        <v>370</v>
      </c>
      <c r="O346" s="49">
        <v>4447449.39</v>
      </c>
      <c r="P346" s="49">
        <v>0</v>
      </c>
      <c r="Q346" s="49">
        <v>101112.83</v>
      </c>
      <c r="R346" s="49">
        <v>48394.84</v>
      </c>
      <c r="S346" s="50" t="s">
        <v>1858</v>
      </c>
      <c r="T346" s="49">
        <v>4500167.38</v>
      </c>
      <c r="U346" s="48" t="s">
        <v>716</v>
      </c>
      <c r="V346" s="46" t="s">
        <v>1492</v>
      </c>
      <c r="W346" s="9">
        <f t="shared" si="9"/>
        <v>1371</v>
      </c>
    </row>
    <row r="347" spans="1:23" s="10" customFormat="1" ht="154.5" customHeight="1">
      <c r="A347" s="8">
        <v>38</v>
      </c>
      <c r="B347" s="51" t="s">
        <v>66</v>
      </c>
      <c r="C347" s="51" t="s">
        <v>108</v>
      </c>
      <c r="D347" s="51" t="s">
        <v>207</v>
      </c>
      <c r="E347" s="44">
        <v>1</v>
      </c>
      <c r="F347" s="45" t="s">
        <v>757</v>
      </c>
      <c r="G347" s="46" t="s">
        <v>758</v>
      </c>
      <c r="H347" s="46" t="s">
        <v>758</v>
      </c>
      <c r="I347" s="47" t="s">
        <v>759</v>
      </c>
      <c r="J347" s="48" t="s">
        <v>760</v>
      </c>
      <c r="K347" s="48" t="s">
        <v>80</v>
      </c>
      <c r="L347" s="48" t="s">
        <v>743</v>
      </c>
      <c r="M347" s="48" t="s">
        <v>422</v>
      </c>
      <c r="N347" s="48" t="s">
        <v>248</v>
      </c>
      <c r="O347" s="49">
        <v>41774591.05</v>
      </c>
      <c r="P347" s="49">
        <v>17930511.81</v>
      </c>
      <c r="Q347" s="49">
        <v>781417.46</v>
      </c>
      <c r="R347" s="49">
        <v>18725533.92</v>
      </c>
      <c r="S347" s="50" t="s">
        <v>1493</v>
      </c>
      <c r="T347" s="49">
        <v>34536170.77</v>
      </c>
      <c r="U347" s="48" t="s">
        <v>716</v>
      </c>
      <c r="V347" s="46" t="s">
        <v>1494</v>
      </c>
      <c r="W347" s="9">
        <f t="shared" si="9"/>
        <v>1125</v>
      </c>
    </row>
    <row r="348" spans="1:23" s="10" customFormat="1" ht="228.75" customHeight="1">
      <c r="A348" s="8">
        <v>38</v>
      </c>
      <c r="B348" s="51" t="s">
        <v>66</v>
      </c>
      <c r="C348" s="51" t="s">
        <v>108</v>
      </c>
      <c r="D348" s="51" t="s">
        <v>207</v>
      </c>
      <c r="E348" s="44">
        <v>1</v>
      </c>
      <c r="F348" s="45" t="s">
        <v>81</v>
      </c>
      <c r="G348" s="46" t="s">
        <v>553</v>
      </c>
      <c r="H348" s="46" t="s">
        <v>553</v>
      </c>
      <c r="I348" s="47" t="s">
        <v>554</v>
      </c>
      <c r="J348" s="48" t="s">
        <v>579</v>
      </c>
      <c r="K348" s="48" t="s">
        <v>431</v>
      </c>
      <c r="L348" s="48" t="s">
        <v>743</v>
      </c>
      <c r="M348" s="48" t="s">
        <v>422</v>
      </c>
      <c r="N348" s="48" t="s">
        <v>248</v>
      </c>
      <c r="O348" s="49">
        <v>22421393.99</v>
      </c>
      <c r="P348" s="49">
        <v>8423849.52</v>
      </c>
      <c r="Q348" s="49">
        <v>448239.34</v>
      </c>
      <c r="R348" s="49">
        <v>18625776.64</v>
      </c>
      <c r="S348" s="50" t="s">
        <v>1495</v>
      </c>
      <c r="T348" s="49">
        <v>12667706.21</v>
      </c>
      <c r="U348" s="48" t="s">
        <v>716</v>
      </c>
      <c r="V348" s="46" t="s">
        <v>1496</v>
      </c>
      <c r="W348" s="9">
        <f t="shared" si="9"/>
        <v>1112</v>
      </c>
    </row>
    <row r="349" spans="1:23" s="10" customFormat="1" ht="228.75" customHeight="1">
      <c r="A349" s="8">
        <v>38</v>
      </c>
      <c r="B349" s="51" t="s">
        <v>66</v>
      </c>
      <c r="C349" s="51" t="s">
        <v>108</v>
      </c>
      <c r="D349" s="51" t="s">
        <v>207</v>
      </c>
      <c r="E349" s="44">
        <v>1</v>
      </c>
      <c r="F349" s="45" t="s">
        <v>131</v>
      </c>
      <c r="G349" s="46" t="s">
        <v>132</v>
      </c>
      <c r="H349" s="46" t="s">
        <v>132</v>
      </c>
      <c r="I349" s="47" t="s">
        <v>133</v>
      </c>
      <c r="J349" s="48" t="s">
        <v>134</v>
      </c>
      <c r="K349" s="48" t="s">
        <v>432</v>
      </c>
      <c r="L349" s="48" t="s">
        <v>743</v>
      </c>
      <c r="M349" s="48" t="s">
        <v>422</v>
      </c>
      <c r="N349" s="48" t="s">
        <v>248</v>
      </c>
      <c r="O349" s="49">
        <v>50503134.8</v>
      </c>
      <c r="P349" s="49">
        <v>8675899.87</v>
      </c>
      <c r="Q349" s="49">
        <v>2775365.99</v>
      </c>
      <c r="R349" s="49">
        <v>5578517.24</v>
      </c>
      <c r="S349" s="50" t="s">
        <v>1188</v>
      </c>
      <c r="T349" s="49">
        <v>56375883.42</v>
      </c>
      <c r="U349" s="48" t="s">
        <v>716</v>
      </c>
      <c r="V349" s="46" t="s">
        <v>1859</v>
      </c>
      <c r="W349" s="9">
        <f t="shared" si="9"/>
        <v>1044</v>
      </c>
    </row>
    <row r="350" spans="1:23" s="10" customFormat="1" ht="240.75" customHeight="1">
      <c r="A350" s="8">
        <v>38</v>
      </c>
      <c r="B350" s="51" t="s">
        <v>66</v>
      </c>
      <c r="C350" s="51" t="s">
        <v>108</v>
      </c>
      <c r="D350" s="51" t="s">
        <v>207</v>
      </c>
      <c r="E350" s="44">
        <v>1</v>
      </c>
      <c r="F350" s="45" t="s">
        <v>131</v>
      </c>
      <c r="G350" s="46" t="s">
        <v>132</v>
      </c>
      <c r="H350" s="46" t="s">
        <v>132</v>
      </c>
      <c r="I350" s="47" t="s">
        <v>555</v>
      </c>
      <c r="J350" s="48" t="s">
        <v>556</v>
      </c>
      <c r="K350" s="48" t="s">
        <v>433</v>
      </c>
      <c r="L350" s="48" t="s">
        <v>743</v>
      </c>
      <c r="M350" s="48" t="s">
        <v>422</v>
      </c>
      <c r="N350" s="48" t="s">
        <v>248</v>
      </c>
      <c r="O350" s="49">
        <v>246021590.77</v>
      </c>
      <c r="P350" s="49">
        <v>214969989.33</v>
      </c>
      <c r="Q350" s="49">
        <v>29465328.61</v>
      </c>
      <c r="R350" s="49">
        <v>289818596.01</v>
      </c>
      <c r="S350" s="50" t="s">
        <v>1189</v>
      </c>
      <c r="T350" s="49">
        <v>200638312.7</v>
      </c>
      <c r="U350" s="48" t="s">
        <v>716</v>
      </c>
      <c r="V350" s="46" t="s">
        <v>1860</v>
      </c>
      <c r="W350" s="9">
        <f t="shared" si="9"/>
        <v>1114</v>
      </c>
    </row>
    <row r="351" spans="1:23" s="10" customFormat="1" ht="240.75" customHeight="1">
      <c r="A351" s="8">
        <v>38</v>
      </c>
      <c r="B351" s="51" t="s">
        <v>66</v>
      </c>
      <c r="C351" s="51" t="s">
        <v>108</v>
      </c>
      <c r="D351" s="51" t="s">
        <v>207</v>
      </c>
      <c r="E351" s="44">
        <v>1</v>
      </c>
      <c r="F351" s="45" t="s">
        <v>777</v>
      </c>
      <c r="G351" s="46" t="s">
        <v>778</v>
      </c>
      <c r="H351" s="46" t="s">
        <v>778</v>
      </c>
      <c r="I351" s="47" t="s">
        <v>779</v>
      </c>
      <c r="J351" s="48" t="s">
        <v>780</v>
      </c>
      <c r="K351" s="48" t="s">
        <v>781</v>
      </c>
      <c r="L351" s="48" t="s">
        <v>743</v>
      </c>
      <c r="M351" s="48" t="s">
        <v>848</v>
      </c>
      <c r="N351" s="48" t="s">
        <v>248</v>
      </c>
      <c r="O351" s="49">
        <v>1978265.6</v>
      </c>
      <c r="P351" s="49">
        <v>6804045.39</v>
      </c>
      <c r="Q351" s="49">
        <v>65174.65</v>
      </c>
      <c r="R351" s="49">
        <v>6859725.39</v>
      </c>
      <c r="S351" s="50" t="s">
        <v>1190</v>
      </c>
      <c r="T351" s="49">
        <v>1987760.25</v>
      </c>
      <c r="U351" s="48" t="s">
        <v>249</v>
      </c>
      <c r="V351" s="46" t="s">
        <v>1861</v>
      </c>
      <c r="W351" s="9">
        <f t="shared" si="9"/>
        <v>1119</v>
      </c>
    </row>
    <row r="352" spans="1:23" s="10" customFormat="1" ht="240.75" customHeight="1">
      <c r="A352" s="8">
        <v>38</v>
      </c>
      <c r="B352" s="51" t="s">
        <v>66</v>
      </c>
      <c r="C352" s="51" t="s">
        <v>108</v>
      </c>
      <c r="D352" s="51" t="s">
        <v>207</v>
      </c>
      <c r="E352" s="44">
        <v>1</v>
      </c>
      <c r="F352" s="45" t="s">
        <v>1121</v>
      </c>
      <c r="G352" s="46" t="s">
        <v>1122</v>
      </c>
      <c r="H352" s="46" t="s">
        <v>1122</v>
      </c>
      <c r="I352" s="47" t="s">
        <v>1123</v>
      </c>
      <c r="J352" s="48" t="s">
        <v>1124</v>
      </c>
      <c r="K352" s="48" t="s">
        <v>1125</v>
      </c>
      <c r="L352" s="48" t="s">
        <v>564</v>
      </c>
      <c r="M352" s="48" t="s">
        <v>1126</v>
      </c>
      <c r="N352" s="48" t="s">
        <v>248</v>
      </c>
      <c r="O352" s="49">
        <v>618161.22</v>
      </c>
      <c r="P352" s="49">
        <v>3597746</v>
      </c>
      <c r="Q352" s="49">
        <v>28140.5</v>
      </c>
      <c r="R352" s="49">
        <v>365285.78</v>
      </c>
      <c r="S352" s="50" t="s">
        <v>1596</v>
      </c>
      <c r="T352" s="49">
        <v>3878761.94</v>
      </c>
      <c r="U352" s="48" t="s">
        <v>249</v>
      </c>
      <c r="V352" s="46" t="s">
        <v>1862</v>
      </c>
      <c r="W352" s="9">
        <f t="shared" si="9"/>
        <v>1548</v>
      </c>
    </row>
    <row r="353" spans="1:23" s="10" customFormat="1" ht="127.5" customHeight="1">
      <c r="A353" s="8">
        <v>38</v>
      </c>
      <c r="B353" s="51" t="s">
        <v>66</v>
      </c>
      <c r="C353" s="51" t="s">
        <v>108</v>
      </c>
      <c r="D353" s="51" t="s">
        <v>207</v>
      </c>
      <c r="E353" s="44">
        <v>1</v>
      </c>
      <c r="F353" s="45" t="s">
        <v>782</v>
      </c>
      <c r="G353" s="46" t="s">
        <v>783</v>
      </c>
      <c r="H353" s="46" t="s">
        <v>783</v>
      </c>
      <c r="I353" s="47" t="s">
        <v>784</v>
      </c>
      <c r="J353" s="48" t="s">
        <v>785</v>
      </c>
      <c r="K353" s="48" t="s">
        <v>786</v>
      </c>
      <c r="L353" s="48" t="s">
        <v>743</v>
      </c>
      <c r="M353" s="48" t="s">
        <v>1040</v>
      </c>
      <c r="N353" s="48" t="s">
        <v>708</v>
      </c>
      <c r="O353" s="49">
        <v>21037310.5</v>
      </c>
      <c r="P353" s="49">
        <v>4365408</v>
      </c>
      <c r="Q353" s="49">
        <v>437800.28</v>
      </c>
      <c r="R353" s="49">
        <v>10201088.86</v>
      </c>
      <c r="S353" s="50" t="s">
        <v>1863</v>
      </c>
      <c r="T353" s="49">
        <v>15639429.92</v>
      </c>
      <c r="U353" s="48" t="s">
        <v>716</v>
      </c>
      <c r="V353" s="46" t="s">
        <v>1314</v>
      </c>
      <c r="W353" s="9">
        <f t="shared" si="9"/>
        <v>1104</v>
      </c>
    </row>
    <row r="354" spans="1:23" s="10" customFormat="1" ht="127.5" customHeight="1">
      <c r="A354" s="8">
        <v>38</v>
      </c>
      <c r="B354" s="51" t="s">
        <v>66</v>
      </c>
      <c r="C354" s="51" t="s">
        <v>108</v>
      </c>
      <c r="D354" s="51" t="s">
        <v>207</v>
      </c>
      <c r="E354" s="44">
        <v>1</v>
      </c>
      <c r="F354" s="45" t="s">
        <v>782</v>
      </c>
      <c r="G354" s="46" t="s">
        <v>783</v>
      </c>
      <c r="H354" s="46" t="s">
        <v>783</v>
      </c>
      <c r="I354" s="47" t="s">
        <v>787</v>
      </c>
      <c r="J354" s="48" t="s">
        <v>580</v>
      </c>
      <c r="K354" s="48" t="s">
        <v>41</v>
      </c>
      <c r="L354" s="48" t="s">
        <v>743</v>
      </c>
      <c r="M354" s="48" t="s">
        <v>422</v>
      </c>
      <c r="N354" s="48" t="s">
        <v>835</v>
      </c>
      <c r="O354" s="49">
        <v>6620784.23</v>
      </c>
      <c r="P354" s="49">
        <v>0</v>
      </c>
      <c r="Q354" s="49">
        <v>179732.51</v>
      </c>
      <c r="R354" s="49">
        <v>29839.69</v>
      </c>
      <c r="S354" s="50" t="s">
        <v>1864</v>
      </c>
      <c r="T354" s="49">
        <v>6770677.05</v>
      </c>
      <c r="U354" s="48" t="s">
        <v>716</v>
      </c>
      <c r="V354" s="46" t="s">
        <v>1104</v>
      </c>
      <c r="W354" s="9">
        <f t="shared" si="9"/>
        <v>1388</v>
      </c>
    </row>
    <row r="355" spans="1:23" s="10" customFormat="1" ht="127.5" customHeight="1">
      <c r="A355" s="8">
        <v>38</v>
      </c>
      <c r="B355" s="51" t="s">
        <v>66</v>
      </c>
      <c r="C355" s="51" t="s">
        <v>108</v>
      </c>
      <c r="D355" s="51" t="s">
        <v>207</v>
      </c>
      <c r="E355" s="44">
        <v>1</v>
      </c>
      <c r="F355" s="45" t="s">
        <v>42</v>
      </c>
      <c r="G355" s="46" t="s">
        <v>43</v>
      </c>
      <c r="H355" s="46" t="s">
        <v>43</v>
      </c>
      <c r="I355" s="47" t="s">
        <v>44</v>
      </c>
      <c r="J355" s="48" t="s">
        <v>45</v>
      </c>
      <c r="K355" s="48" t="s">
        <v>46</v>
      </c>
      <c r="L355" s="48" t="s">
        <v>743</v>
      </c>
      <c r="M355" s="48" t="s">
        <v>897</v>
      </c>
      <c r="N355" s="48" t="s">
        <v>835</v>
      </c>
      <c r="O355" s="49">
        <v>26834132.67</v>
      </c>
      <c r="P355" s="49">
        <v>6250000</v>
      </c>
      <c r="Q355" s="49">
        <v>834206.79</v>
      </c>
      <c r="R355" s="49">
        <v>1535868.17</v>
      </c>
      <c r="S355" s="50" t="s">
        <v>1542</v>
      </c>
      <c r="T355" s="49">
        <v>26834132.67</v>
      </c>
      <c r="U355" s="48" t="s">
        <v>716</v>
      </c>
      <c r="V355" s="46" t="s">
        <v>1106</v>
      </c>
      <c r="W355" s="9">
        <f t="shared" si="9"/>
        <v>176</v>
      </c>
    </row>
    <row r="356" spans="1:23" s="10" customFormat="1" ht="167.25" customHeight="1">
      <c r="A356" s="8">
        <v>38</v>
      </c>
      <c r="B356" s="51" t="s">
        <v>66</v>
      </c>
      <c r="C356" s="51" t="s">
        <v>108</v>
      </c>
      <c r="D356" s="51" t="s">
        <v>207</v>
      </c>
      <c r="E356" s="44">
        <v>1</v>
      </c>
      <c r="F356" s="45" t="s">
        <v>42</v>
      </c>
      <c r="G356" s="46" t="s">
        <v>12</v>
      </c>
      <c r="H356" s="46" t="s">
        <v>12</v>
      </c>
      <c r="I356" s="47" t="s">
        <v>13</v>
      </c>
      <c r="J356" s="48" t="s">
        <v>14</v>
      </c>
      <c r="K356" s="48" t="s">
        <v>15</v>
      </c>
      <c r="L356" s="48" t="s">
        <v>743</v>
      </c>
      <c r="M356" s="48" t="s">
        <v>422</v>
      </c>
      <c r="N356" s="48" t="s">
        <v>248</v>
      </c>
      <c r="O356" s="49">
        <v>21656106.35</v>
      </c>
      <c r="P356" s="49">
        <v>13273978.11</v>
      </c>
      <c r="Q356" s="49">
        <v>774995.26</v>
      </c>
      <c r="R356" s="49">
        <v>17258724.77</v>
      </c>
      <c r="S356" s="50" t="s">
        <v>1543</v>
      </c>
      <c r="T356" s="49">
        <v>21656106.35</v>
      </c>
      <c r="U356" s="48" t="s">
        <v>716</v>
      </c>
      <c r="V356" s="46" t="s">
        <v>1105</v>
      </c>
      <c r="W356" s="9">
        <f t="shared" si="9"/>
        <v>1485</v>
      </c>
    </row>
    <row r="357" spans="1:23" s="10" customFormat="1" ht="167.25" customHeight="1">
      <c r="A357" s="8">
        <v>38</v>
      </c>
      <c r="B357" s="51" t="s">
        <v>66</v>
      </c>
      <c r="C357" s="51" t="s">
        <v>108</v>
      </c>
      <c r="D357" s="51" t="s">
        <v>207</v>
      </c>
      <c r="E357" s="44">
        <v>1</v>
      </c>
      <c r="F357" s="45" t="s">
        <v>47</v>
      </c>
      <c r="G357" s="46" t="s">
        <v>48</v>
      </c>
      <c r="H357" s="46" t="s">
        <v>48</v>
      </c>
      <c r="I357" s="47" t="s">
        <v>49</v>
      </c>
      <c r="J357" s="48" t="s">
        <v>50</v>
      </c>
      <c r="K357" s="48" t="s">
        <v>537</v>
      </c>
      <c r="L357" s="48" t="s">
        <v>743</v>
      </c>
      <c r="M357" s="48" t="s">
        <v>422</v>
      </c>
      <c r="N357" s="48" t="s">
        <v>708</v>
      </c>
      <c r="O357" s="49">
        <v>5447204.85</v>
      </c>
      <c r="P357" s="49">
        <v>20060718.29</v>
      </c>
      <c r="Q357" s="49">
        <v>169212.74</v>
      </c>
      <c r="R357" s="49">
        <v>840042.21</v>
      </c>
      <c r="S357" s="50" t="s">
        <v>1865</v>
      </c>
      <c r="T357" s="49">
        <v>24824112.73</v>
      </c>
      <c r="U357" s="48" t="s">
        <v>716</v>
      </c>
      <c r="V357" s="46" t="s">
        <v>1107</v>
      </c>
      <c r="W357" s="9">
        <f t="shared" si="9"/>
        <v>1126</v>
      </c>
    </row>
    <row r="358" spans="1:23" s="10" customFormat="1" ht="127.5" customHeight="1">
      <c r="A358" s="8">
        <v>38</v>
      </c>
      <c r="B358" s="51" t="s">
        <v>66</v>
      </c>
      <c r="C358" s="51" t="s">
        <v>108</v>
      </c>
      <c r="D358" s="51" t="s">
        <v>207</v>
      </c>
      <c r="E358" s="44">
        <v>1</v>
      </c>
      <c r="F358" s="45" t="s">
        <v>538</v>
      </c>
      <c r="G358" s="46" t="s">
        <v>66</v>
      </c>
      <c r="H358" s="46" t="s">
        <v>66</v>
      </c>
      <c r="I358" s="47">
        <v>700038100146</v>
      </c>
      <c r="J358" s="48" t="s">
        <v>67</v>
      </c>
      <c r="K358" s="48" t="s">
        <v>640</v>
      </c>
      <c r="L358" s="48" t="s">
        <v>246</v>
      </c>
      <c r="M358" s="48" t="s">
        <v>247</v>
      </c>
      <c r="N358" s="48" t="s">
        <v>708</v>
      </c>
      <c r="O358" s="49">
        <v>11094627.06</v>
      </c>
      <c r="P358" s="49">
        <v>0</v>
      </c>
      <c r="Q358" s="49">
        <v>103643.99</v>
      </c>
      <c r="R358" s="49">
        <v>8065117.58</v>
      </c>
      <c r="S358" s="50" t="s">
        <v>1597</v>
      </c>
      <c r="T358" s="49">
        <v>7266200.03</v>
      </c>
      <c r="U358" s="48" t="s">
        <v>716</v>
      </c>
      <c r="V358" s="46" t="s">
        <v>1866</v>
      </c>
      <c r="W358" s="9">
        <f t="shared" si="9"/>
        <v>146</v>
      </c>
    </row>
    <row r="359" spans="1:23" s="10" customFormat="1" ht="309" customHeight="1">
      <c r="A359" s="8">
        <v>38</v>
      </c>
      <c r="B359" s="51" t="s">
        <v>66</v>
      </c>
      <c r="C359" s="51" t="s">
        <v>108</v>
      </c>
      <c r="D359" s="51" t="s">
        <v>207</v>
      </c>
      <c r="E359" s="44">
        <v>1</v>
      </c>
      <c r="F359" s="45" t="s">
        <v>538</v>
      </c>
      <c r="G359" s="46" t="s">
        <v>66</v>
      </c>
      <c r="H359" s="46" t="s">
        <v>66</v>
      </c>
      <c r="I359" s="47">
        <v>20013810001201</v>
      </c>
      <c r="J359" s="48" t="s">
        <v>941</v>
      </c>
      <c r="K359" s="48" t="s">
        <v>942</v>
      </c>
      <c r="L359" s="48" t="s">
        <v>743</v>
      </c>
      <c r="M359" s="48" t="s">
        <v>422</v>
      </c>
      <c r="N359" s="48" t="s">
        <v>708</v>
      </c>
      <c r="O359" s="49">
        <v>57092899.54</v>
      </c>
      <c r="P359" s="49">
        <v>20416556.02</v>
      </c>
      <c r="Q359" s="49">
        <v>1611529.58</v>
      </c>
      <c r="R359" s="49">
        <v>19537042.2</v>
      </c>
      <c r="S359" s="50" t="s">
        <v>1867</v>
      </c>
      <c r="T359" s="49">
        <v>50749268.53</v>
      </c>
      <c r="U359" s="48" t="s">
        <v>716</v>
      </c>
      <c r="V359" s="46" t="s">
        <v>1868</v>
      </c>
      <c r="W359" s="9">
        <f t="shared" si="9"/>
        <v>1201</v>
      </c>
    </row>
    <row r="360" spans="1:23" s="10" customFormat="1" ht="239.25" customHeight="1">
      <c r="A360" s="8">
        <v>38</v>
      </c>
      <c r="B360" s="51" t="s">
        <v>66</v>
      </c>
      <c r="C360" s="51" t="s">
        <v>108</v>
      </c>
      <c r="D360" s="51" t="s">
        <v>207</v>
      </c>
      <c r="E360" s="44">
        <v>1</v>
      </c>
      <c r="F360" s="45" t="s">
        <v>538</v>
      </c>
      <c r="G360" s="46" t="s">
        <v>66</v>
      </c>
      <c r="H360" s="46" t="s">
        <v>66</v>
      </c>
      <c r="I360" s="47">
        <v>20023810001256</v>
      </c>
      <c r="J360" s="48" t="s">
        <v>227</v>
      </c>
      <c r="K360" s="48" t="s">
        <v>956</v>
      </c>
      <c r="L360" s="48" t="s">
        <v>246</v>
      </c>
      <c r="M360" s="48" t="s">
        <v>247</v>
      </c>
      <c r="N360" s="48" t="s">
        <v>708</v>
      </c>
      <c r="O360" s="49">
        <v>405842130.05</v>
      </c>
      <c r="P360" s="49">
        <v>71655469.9</v>
      </c>
      <c r="Q360" s="49">
        <v>12965032.93</v>
      </c>
      <c r="R360" s="49">
        <v>30636344.58</v>
      </c>
      <c r="S360" s="50" t="s">
        <v>1869</v>
      </c>
      <c r="T360" s="49">
        <v>428246774.42</v>
      </c>
      <c r="U360" s="48" t="s">
        <v>716</v>
      </c>
      <c r="V360" s="46" t="s">
        <v>1870</v>
      </c>
      <c r="W360" s="9">
        <f t="shared" si="9"/>
        <v>1256</v>
      </c>
    </row>
    <row r="361" spans="1:23" s="10" customFormat="1" ht="239.25" customHeight="1">
      <c r="A361" s="8">
        <v>38</v>
      </c>
      <c r="B361" s="51" t="s">
        <v>66</v>
      </c>
      <c r="C361" s="51" t="s">
        <v>108</v>
      </c>
      <c r="D361" s="51" t="s">
        <v>207</v>
      </c>
      <c r="E361" s="44">
        <v>1</v>
      </c>
      <c r="F361" s="45" t="s">
        <v>538</v>
      </c>
      <c r="G361" s="46" t="s">
        <v>66</v>
      </c>
      <c r="H361" s="46" t="s">
        <v>66</v>
      </c>
      <c r="I361" s="47">
        <v>20023810001257</v>
      </c>
      <c r="J361" s="48" t="s">
        <v>91</v>
      </c>
      <c r="K361" s="48" t="s">
        <v>92</v>
      </c>
      <c r="L361" s="48" t="s">
        <v>246</v>
      </c>
      <c r="M361" s="48" t="s">
        <v>247</v>
      </c>
      <c r="N361" s="48" t="s">
        <v>708</v>
      </c>
      <c r="O361" s="49">
        <v>34767872.31</v>
      </c>
      <c r="P361" s="49">
        <v>5298406.22</v>
      </c>
      <c r="Q361" s="49">
        <v>732852.47</v>
      </c>
      <c r="R361" s="49">
        <v>16083738.85</v>
      </c>
      <c r="S361" s="50" t="s">
        <v>1598</v>
      </c>
      <c r="T361" s="49">
        <v>24715392.15</v>
      </c>
      <c r="U361" s="48" t="s">
        <v>716</v>
      </c>
      <c r="V361" s="46" t="s">
        <v>1871</v>
      </c>
      <c r="W361" s="9">
        <f t="shared" si="9"/>
        <v>1257</v>
      </c>
    </row>
    <row r="362" spans="1:23" s="10" customFormat="1" ht="239.25" customHeight="1">
      <c r="A362" s="8">
        <v>38</v>
      </c>
      <c r="B362" s="51" t="s">
        <v>66</v>
      </c>
      <c r="C362" s="51" t="s">
        <v>108</v>
      </c>
      <c r="D362" s="51" t="s">
        <v>207</v>
      </c>
      <c r="E362" s="44">
        <v>1</v>
      </c>
      <c r="F362" s="45" t="s">
        <v>538</v>
      </c>
      <c r="G362" s="46" t="s">
        <v>66</v>
      </c>
      <c r="H362" s="46" t="s">
        <v>66</v>
      </c>
      <c r="I362" s="47">
        <v>20023810001258</v>
      </c>
      <c r="J362" s="48" t="s">
        <v>93</v>
      </c>
      <c r="K362" s="48" t="s">
        <v>94</v>
      </c>
      <c r="L362" s="48" t="s">
        <v>246</v>
      </c>
      <c r="M362" s="48" t="s">
        <v>247</v>
      </c>
      <c r="N362" s="48" t="s">
        <v>708</v>
      </c>
      <c r="O362" s="49">
        <v>57471906.27</v>
      </c>
      <c r="P362" s="49">
        <v>65121051.08</v>
      </c>
      <c r="Q362" s="49">
        <v>2191251.38</v>
      </c>
      <c r="R362" s="49">
        <v>49531474.86</v>
      </c>
      <c r="S362" s="50" t="s">
        <v>1872</v>
      </c>
      <c r="T362" s="49">
        <v>36060395.87</v>
      </c>
      <c r="U362" s="48" t="s">
        <v>716</v>
      </c>
      <c r="V362" s="46" t="s">
        <v>1873</v>
      </c>
      <c r="W362" s="9">
        <f t="shared" si="9"/>
        <v>1258</v>
      </c>
    </row>
    <row r="363" spans="1:23" s="10" customFormat="1" ht="239.25" customHeight="1">
      <c r="A363" s="8">
        <v>38</v>
      </c>
      <c r="B363" s="51" t="s">
        <v>66</v>
      </c>
      <c r="C363" s="51" t="s">
        <v>108</v>
      </c>
      <c r="D363" s="51" t="s">
        <v>207</v>
      </c>
      <c r="E363" s="44">
        <v>1</v>
      </c>
      <c r="F363" s="45" t="s">
        <v>538</v>
      </c>
      <c r="G363" s="46" t="s">
        <v>66</v>
      </c>
      <c r="H363" s="46" t="s">
        <v>66</v>
      </c>
      <c r="I363" s="47">
        <v>20023810001259</v>
      </c>
      <c r="J363" s="48" t="s">
        <v>872</v>
      </c>
      <c r="K363" s="48" t="s">
        <v>95</v>
      </c>
      <c r="L363" s="48" t="s">
        <v>246</v>
      </c>
      <c r="M363" s="48" t="s">
        <v>247</v>
      </c>
      <c r="N363" s="48" t="s">
        <v>708</v>
      </c>
      <c r="O363" s="49">
        <v>218188909.29</v>
      </c>
      <c r="P363" s="49">
        <v>131736391.4</v>
      </c>
      <c r="Q363" s="49">
        <v>5977297.24</v>
      </c>
      <c r="R363" s="49">
        <v>212815516.07</v>
      </c>
      <c r="S363" s="50" t="s">
        <v>1599</v>
      </c>
      <c r="T363" s="49">
        <v>12369895.25</v>
      </c>
      <c r="U363" s="48" t="s">
        <v>716</v>
      </c>
      <c r="V363" s="46" t="s">
        <v>1874</v>
      </c>
      <c r="W363" s="9">
        <f t="shared" si="9"/>
        <v>1259</v>
      </c>
    </row>
    <row r="364" spans="1:23" s="10" customFormat="1" ht="239.25" customHeight="1">
      <c r="A364" s="8">
        <v>38</v>
      </c>
      <c r="B364" s="51" t="s">
        <v>66</v>
      </c>
      <c r="C364" s="51" t="s">
        <v>108</v>
      </c>
      <c r="D364" s="51" t="s">
        <v>207</v>
      </c>
      <c r="E364" s="44">
        <v>1</v>
      </c>
      <c r="F364" s="45" t="s">
        <v>538</v>
      </c>
      <c r="G364" s="46" t="s">
        <v>66</v>
      </c>
      <c r="H364" s="46" t="s">
        <v>66</v>
      </c>
      <c r="I364" s="47">
        <v>20023810001260</v>
      </c>
      <c r="J364" s="48" t="s">
        <v>96</v>
      </c>
      <c r="K364" s="48" t="s">
        <v>97</v>
      </c>
      <c r="L364" s="48" t="s">
        <v>246</v>
      </c>
      <c r="M364" s="48" t="s">
        <v>247</v>
      </c>
      <c r="N364" s="48" t="s">
        <v>708</v>
      </c>
      <c r="O364" s="49">
        <v>25235904.18</v>
      </c>
      <c r="P364" s="49">
        <v>8423094.59</v>
      </c>
      <c r="Q364" s="49">
        <v>804921.24</v>
      </c>
      <c r="R364" s="49">
        <v>8214558.58</v>
      </c>
      <c r="S364" s="50" t="s">
        <v>1544</v>
      </c>
      <c r="T364" s="49">
        <v>26249361.43</v>
      </c>
      <c r="U364" s="48" t="s">
        <v>716</v>
      </c>
      <c r="V364" s="46" t="s">
        <v>1875</v>
      </c>
      <c r="W364" s="9">
        <f t="shared" si="9"/>
        <v>1260</v>
      </c>
    </row>
    <row r="365" spans="1:23" s="10" customFormat="1" ht="239.25" customHeight="1">
      <c r="A365" s="8">
        <v>38</v>
      </c>
      <c r="B365" s="51" t="s">
        <v>66</v>
      </c>
      <c r="C365" s="51" t="s">
        <v>108</v>
      </c>
      <c r="D365" s="51" t="s">
        <v>207</v>
      </c>
      <c r="E365" s="44">
        <v>1</v>
      </c>
      <c r="F365" s="45" t="s">
        <v>538</v>
      </c>
      <c r="G365" s="46" t="s">
        <v>66</v>
      </c>
      <c r="H365" s="46" t="s">
        <v>66</v>
      </c>
      <c r="I365" s="47">
        <v>20023810001261</v>
      </c>
      <c r="J365" s="48" t="s">
        <v>486</v>
      </c>
      <c r="K365" s="48" t="s">
        <v>487</v>
      </c>
      <c r="L365" s="48" t="s">
        <v>246</v>
      </c>
      <c r="M365" s="48" t="s">
        <v>247</v>
      </c>
      <c r="N365" s="48" t="s">
        <v>708</v>
      </c>
      <c r="O365" s="49">
        <v>89991579.59</v>
      </c>
      <c r="P365" s="49">
        <v>5138761.66</v>
      </c>
      <c r="Q365" s="49">
        <v>2764122.69</v>
      </c>
      <c r="R365" s="49">
        <v>10587336.38</v>
      </c>
      <c r="S365" s="50" t="s">
        <v>1876</v>
      </c>
      <c r="T365" s="49">
        <v>69809584.05</v>
      </c>
      <c r="U365" s="48" t="s">
        <v>716</v>
      </c>
      <c r="V365" s="46" t="s">
        <v>1877</v>
      </c>
      <c r="W365" s="9">
        <f t="shared" si="9"/>
        <v>1261</v>
      </c>
    </row>
    <row r="366" spans="1:23" s="10" customFormat="1" ht="239.25" customHeight="1">
      <c r="A366" s="8">
        <v>38</v>
      </c>
      <c r="B366" s="51" t="s">
        <v>66</v>
      </c>
      <c r="C366" s="51" t="s">
        <v>108</v>
      </c>
      <c r="D366" s="51" t="s">
        <v>207</v>
      </c>
      <c r="E366" s="44">
        <v>1</v>
      </c>
      <c r="F366" s="45" t="s">
        <v>538</v>
      </c>
      <c r="G366" s="46" t="s">
        <v>66</v>
      </c>
      <c r="H366" s="46" t="s">
        <v>66</v>
      </c>
      <c r="I366" s="47">
        <v>20023810001306</v>
      </c>
      <c r="J366" s="48" t="s">
        <v>488</v>
      </c>
      <c r="K366" s="48" t="s">
        <v>489</v>
      </c>
      <c r="L366" s="48" t="s">
        <v>246</v>
      </c>
      <c r="M366" s="48" t="s">
        <v>247</v>
      </c>
      <c r="N366" s="48" t="s">
        <v>708</v>
      </c>
      <c r="O366" s="49">
        <v>302389257.17</v>
      </c>
      <c r="P366" s="49">
        <v>131961413.8</v>
      </c>
      <c r="Q366" s="49">
        <v>8822134.42</v>
      </c>
      <c r="R366" s="49">
        <v>149683437.36</v>
      </c>
      <c r="S366" s="50" t="s">
        <v>1545</v>
      </c>
      <c r="T366" s="49">
        <v>293489368.03</v>
      </c>
      <c r="U366" s="48" t="s">
        <v>716</v>
      </c>
      <c r="V366" s="46" t="s">
        <v>1878</v>
      </c>
      <c r="W366" s="9">
        <f t="shared" si="9"/>
        <v>1306</v>
      </c>
    </row>
    <row r="367" spans="1:23" s="10" customFormat="1" ht="239.25" customHeight="1">
      <c r="A367" s="8">
        <v>38</v>
      </c>
      <c r="B367" s="51" t="s">
        <v>66</v>
      </c>
      <c r="C367" s="51" t="s">
        <v>108</v>
      </c>
      <c r="D367" s="51" t="s">
        <v>207</v>
      </c>
      <c r="E367" s="44">
        <v>1</v>
      </c>
      <c r="F367" s="45" t="s">
        <v>538</v>
      </c>
      <c r="G367" s="46" t="s">
        <v>66</v>
      </c>
      <c r="H367" s="46" t="s">
        <v>66</v>
      </c>
      <c r="I367" s="47">
        <v>20023810001307</v>
      </c>
      <c r="J367" s="48" t="s">
        <v>490</v>
      </c>
      <c r="K367" s="48" t="s">
        <v>491</v>
      </c>
      <c r="L367" s="48" t="s">
        <v>246</v>
      </c>
      <c r="M367" s="48" t="s">
        <v>247</v>
      </c>
      <c r="N367" s="48" t="s">
        <v>708</v>
      </c>
      <c r="O367" s="49">
        <v>59534824.31</v>
      </c>
      <c r="P367" s="49">
        <v>46265874.22</v>
      </c>
      <c r="Q367" s="49">
        <v>2197563.25</v>
      </c>
      <c r="R367" s="49">
        <v>51371340.57</v>
      </c>
      <c r="S367" s="50" t="s">
        <v>1879</v>
      </c>
      <c r="T367" s="49">
        <v>30298581.4</v>
      </c>
      <c r="U367" s="48" t="s">
        <v>716</v>
      </c>
      <c r="V367" s="46" t="s">
        <v>1880</v>
      </c>
      <c r="W367" s="9">
        <f t="shared" si="9"/>
        <v>1307</v>
      </c>
    </row>
    <row r="368" spans="1:23" s="10" customFormat="1" ht="239.25" customHeight="1">
      <c r="A368" s="8">
        <v>38</v>
      </c>
      <c r="B368" s="51" t="s">
        <v>66</v>
      </c>
      <c r="C368" s="51" t="s">
        <v>108</v>
      </c>
      <c r="D368" s="51" t="s">
        <v>207</v>
      </c>
      <c r="E368" s="44">
        <v>1</v>
      </c>
      <c r="F368" s="45" t="s">
        <v>538</v>
      </c>
      <c r="G368" s="46" t="s">
        <v>66</v>
      </c>
      <c r="H368" s="46" t="s">
        <v>66</v>
      </c>
      <c r="I368" s="47">
        <v>20023810001309</v>
      </c>
      <c r="J368" s="48" t="s">
        <v>203</v>
      </c>
      <c r="K368" s="48" t="s">
        <v>204</v>
      </c>
      <c r="L368" s="48" t="s">
        <v>246</v>
      </c>
      <c r="M368" s="48" t="s">
        <v>247</v>
      </c>
      <c r="N368" s="48" t="s">
        <v>708</v>
      </c>
      <c r="O368" s="49">
        <v>66219978.58</v>
      </c>
      <c r="P368" s="49">
        <v>20080283.6</v>
      </c>
      <c r="Q368" s="49">
        <v>1922899.16</v>
      </c>
      <c r="R368" s="49">
        <v>26825799.51</v>
      </c>
      <c r="S368" s="50" t="s">
        <v>1881</v>
      </c>
      <c r="T368" s="49">
        <v>40673210.81</v>
      </c>
      <c r="U368" s="48" t="s">
        <v>716</v>
      </c>
      <c r="V368" s="46" t="s">
        <v>1882</v>
      </c>
      <c r="W368" s="9">
        <f t="shared" si="9"/>
        <v>1309</v>
      </c>
    </row>
    <row r="369" spans="1:23" s="10" customFormat="1" ht="239.25" customHeight="1">
      <c r="A369" s="8">
        <v>38</v>
      </c>
      <c r="B369" s="51" t="s">
        <v>66</v>
      </c>
      <c r="C369" s="51" t="s">
        <v>108</v>
      </c>
      <c r="D369" s="51" t="s">
        <v>207</v>
      </c>
      <c r="E369" s="44">
        <v>1</v>
      </c>
      <c r="F369" s="45" t="s">
        <v>538</v>
      </c>
      <c r="G369" s="46" t="s">
        <v>66</v>
      </c>
      <c r="H369" s="46" t="s">
        <v>66</v>
      </c>
      <c r="I369" s="47">
        <v>20033810001316</v>
      </c>
      <c r="J369" s="48" t="s">
        <v>366</v>
      </c>
      <c r="K369" s="48" t="s">
        <v>620</v>
      </c>
      <c r="L369" s="48" t="s">
        <v>743</v>
      </c>
      <c r="M369" s="48" t="s">
        <v>422</v>
      </c>
      <c r="N369" s="48" t="s">
        <v>708</v>
      </c>
      <c r="O369" s="49">
        <v>1326939129.61</v>
      </c>
      <c r="P369" s="49">
        <v>2293009004.17</v>
      </c>
      <c r="Q369" s="49">
        <v>72513371.67</v>
      </c>
      <c r="R369" s="49">
        <v>1256769138.81</v>
      </c>
      <c r="S369" s="50" t="s">
        <v>1883</v>
      </c>
      <c r="T369" s="49">
        <v>1962266652</v>
      </c>
      <c r="U369" s="48" t="s">
        <v>716</v>
      </c>
      <c r="V369" s="46" t="s">
        <v>1884</v>
      </c>
      <c r="W369" s="9">
        <f t="shared" si="9"/>
        <v>1316</v>
      </c>
    </row>
    <row r="370" spans="1:23" s="10" customFormat="1" ht="239.25" customHeight="1">
      <c r="A370" s="8">
        <v>38</v>
      </c>
      <c r="B370" s="51" t="s">
        <v>66</v>
      </c>
      <c r="C370" s="51" t="s">
        <v>108</v>
      </c>
      <c r="D370" s="51" t="s">
        <v>207</v>
      </c>
      <c r="E370" s="44">
        <v>1</v>
      </c>
      <c r="F370" s="45" t="s">
        <v>538</v>
      </c>
      <c r="G370" s="46" t="s">
        <v>66</v>
      </c>
      <c r="H370" s="46" t="s">
        <v>66</v>
      </c>
      <c r="I370" s="47">
        <v>20033810001317</v>
      </c>
      <c r="J370" s="48" t="s">
        <v>621</v>
      </c>
      <c r="K370" s="48" t="s">
        <v>622</v>
      </c>
      <c r="L370" s="48" t="s">
        <v>246</v>
      </c>
      <c r="M370" s="48" t="s">
        <v>247</v>
      </c>
      <c r="N370" s="48" t="s">
        <v>708</v>
      </c>
      <c r="O370" s="49">
        <v>1882218123.88</v>
      </c>
      <c r="P370" s="49">
        <v>722537848.31</v>
      </c>
      <c r="Q370" s="49">
        <v>55153239.66</v>
      </c>
      <c r="R370" s="49">
        <v>1115303426.38</v>
      </c>
      <c r="S370" s="50" t="s">
        <v>1885</v>
      </c>
      <c r="T370" s="49">
        <v>1284653710</v>
      </c>
      <c r="U370" s="48" t="s">
        <v>716</v>
      </c>
      <c r="V370" s="46" t="s">
        <v>1886</v>
      </c>
      <c r="W370" s="9">
        <f t="shared" si="9"/>
        <v>1317</v>
      </c>
    </row>
    <row r="371" spans="1:23" s="10" customFormat="1" ht="239.25" customHeight="1">
      <c r="A371" s="8">
        <v>38</v>
      </c>
      <c r="B371" s="51" t="s">
        <v>66</v>
      </c>
      <c r="C371" s="51" t="s">
        <v>108</v>
      </c>
      <c r="D371" s="51" t="s">
        <v>207</v>
      </c>
      <c r="E371" s="44">
        <v>1</v>
      </c>
      <c r="F371" s="45" t="s">
        <v>538</v>
      </c>
      <c r="G371" s="46" t="s">
        <v>66</v>
      </c>
      <c r="H371" s="46" t="s">
        <v>66</v>
      </c>
      <c r="I371" s="47">
        <v>20033810001318</v>
      </c>
      <c r="J371" s="48" t="s">
        <v>623</v>
      </c>
      <c r="K371" s="48" t="s">
        <v>624</v>
      </c>
      <c r="L371" s="48" t="s">
        <v>246</v>
      </c>
      <c r="M371" s="48" t="s">
        <v>247</v>
      </c>
      <c r="N371" s="48" t="s">
        <v>708</v>
      </c>
      <c r="O371" s="49">
        <v>21416696.48</v>
      </c>
      <c r="P371" s="49">
        <v>0</v>
      </c>
      <c r="Q371" s="49">
        <v>633106.11</v>
      </c>
      <c r="R371" s="49">
        <v>1485413.24</v>
      </c>
      <c r="S371" s="50" t="s">
        <v>1600</v>
      </c>
      <c r="T371" s="49">
        <v>17499973.47</v>
      </c>
      <c r="U371" s="48" t="s">
        <v>716</v>
      </c>
      <c r="V371" s="46" t="s">
        <v>1887</v>
      </c>
      <c r="W371" s="9">
        <f t="shared" si="9"/>
        <v>1318</v>
      </c>
    </row>
    <row r="372" spans="1:23" s="10" customFormat="1" ht="239.25" customHeight="1">
      <c r="A372" s="8">
        <v>38</v>
      </c>
      <c r="B372" s="51" t="s">
        <v>66</v>
      </c>
      <c r="C372" s="51" t="s">
        <v>108</v>
      </c>
      <c r="D372" s="51" t="s">
        <v>207</v>
      </c>
      <c r="E372" s="44">
        <v>1</v>
      </c>
      <c r="F372" s="45" t="s">
        <v>538</v>
      </c>
      <c r="G372" s="46" t="s">
        <v>66</v>
      </c>
      <c r="H372" s="46" t="s">
        <v>66</v>
      </c>
      <c r="I372" s="47">
        <v>20033810001349</v>
      </c>
      <c r="J372" s="48" t="s">
        <v>625</v>
      </c>
      <c r="K372" s="48" t="s">
        <v>144</v>
      </c>
      <c r="L372" s="48" t="s">
        <v>246</v>
      </c>
      <c r="M372" s="48" t="s">
        <v>247</v>
      </c>
      <c r="N372" s="48" t="s">
        <v>708</v>
      </c>
      <c r="O372" s="49">
        <v>66684608.8</v>
      </c>
      <c r="P372" s="49">
        <v>25092766.06</v>
      </c>
      <c r="Q372" s="49">
        <v>2059092.25</v>
      </c>
      <c r="R372" s="49">
        <v>26115340.49</v>
      </c>
      <c r="S372" s="50" t="s">
        <v>1888</v>
      </c>
      <c r="T372" s="49">
        <v>53456772.63</v>
      </c>
      <c r="U372" s="48" t="s">
        <v>716</v>
      </c>
      <c r="V372" s="46" t="s">
        <v>1889</v>
      </c>
      <c r="W372" s="9">
        <f t="shared" si="9"/>
        <v>1349</v>
      </c>
    </row>
    <row r="373" spans="1:23" s="10" customFormat="1" ht="239.25" customHeight="1">
      <c r="A373" s="8">
        <v>38</v>
      </c>
      <c r="B373" s="51" t="s">
        <v>66</v>
      </c>
      <c r="C373" s="51" t="s">
        <v>108</v>
      </c>
      <c r="D373" s="51" t="s">
        <v>207</v>
      </c>
      <c r="E373" s="44">
        <v>1</v>
      </c>
      <c r="F373" s="45" t="s">
        <v>538</v>
      </c>
      <c r="G373" s="46" t="s">
        <v>66</v>
      </c>
      <c r="H373" s="46" t="s">
        <v>66</v>
      </c>
      <c r="I373" s="47">
        <v>20043810001360</v>
      </c>
      <c r="J373" s="48" t="s">
        <v>468</v>
      </c>
      <c r="K373" s="48" t="s">
        <v>469</v>
      </c>
      <c r="L373" s="48" t="s">
        <v>246</v>
      </c>
      <c r="M373" s="48" t="s">
        <v>247</v>
      </c>
      <c r="N373" s="48" t="s">
        <v>708</v>
      </c>
      <c r="O373" s="49">
        <v>65245522.31</v>
      </c>
      <c r="P373" s="49">
        <v>19427475</v>
      </c>
      <c r="Q373" s="49">
        <v>2109371.29</v>
      </c>
      <c r="R373" s="49">
        <v>6531348.57</v>
      </c>
      <c r="S373" s="50" t="s">
        <v>1890</v>
      </c>
      <c r="T373" s="49">
        <v>80251020.03</v>
      </c>
      <c r="U373" s="48" t="s">
        <v>716</v>
      </c>
      <c r="V373" s="46" t="s">
        <v>1891</v>
      </c>
      <c r="W373" s="9">
        <f t="shared" si="9"/>
        <v>1360</v>
      </c>
    </row>
    <row r="374" spans="1:23" s="10" customFormat="1" ht="239.25" customHeight="1">
      <c r="A374" s="8">
        <v>38</v>
      </c>
      <c r="B374" s="51" t="s">
        <v>66</v>
      </c>
      <c r="C374" s="51" t="s">
        <v>108</v>
      </c>
      <c r="D374" s="51" t="s">
        <v>207</v>
      </c>
      <c r="E374" s="44">
        <v>1</v>
      </c>
      <c r="F374" s="45" t="s">
        <v>538</v>
      </c>
      <c r="G374" s="46" t="s">
        <v>66</v>
      </c>
      <c r="H374" s="46" t="s">
        <v>66</v>
      </c>
      <c r="I374" s="47">
        <v>20043810001363</v>
      </c>
      <c r="J374" s="48" t="s">
        <v>470</v>
      </c>
      <c r="K374" s="48" t="s">
        <v>471</v>
      </c>
      <c r="L374" s="48" t="s">
        <v>246</v>
      </c>
      <c r="M374" s="48" t="s">
        <v>247</v>
      </c>
      <c r="N374" s="48" t="s">
        <v>708</v>
      </c>
      <c r="O374" s="49">
        <v>36990851.56</v>
      </c>
      <c r="P374" s="49">
        <v>11595221.37</v>
      </c>
      <c r="Q374" s="49">
        <v>1238008.24</v>
      </c>
      <c r="R374" s="49">
        <v>4896097.38</v>
      </c>
      <c r="S374" s="50" t="s">
        <v>1892</v>
      </c>
      <c r="T374" s="49">
        <v>44927866.66</v>
      </c>
      <c r="U374" s="48" t="s">
        <v>716</v>
      </c>
      <c r="V374" s="46" t="s">
        <v>1893</v>
      </c>
      <c r="W374" s="9">
        <f t="shared" si="9"/>
        <v>1363</v>
      </c>
    </row>
    <row r="375" spans="1:23" s="10" customFormat="1" ht="239.25" customHeight="1">
      <c r="A375" s="8">
        <v>38</v>
      </c>
      <c r="B375" s="51" t="s">
        <v>66</v>
      </c>
      <c r="C375" s="51" t="s">
        <v>108</v>
      </c>
      <c r="D375" s="51" t="s">
        <v>207</v>
      </c>
      <c r="E375" s="44">
        <v>1</v>
      </c>
      <c r="F375" s="45" t="s">
        <v>538</v>
      </c>
      <c r="G375" s="46" t="s">
        <v>66</v>
      </c>
      <c r="H375" s="46" t="s">
        <v>66</v>
      </c>
      <c r="I375" s="47" t="s">
        <v>873</v>
      </c>
      <c r="J375" s="48" t="s">
        <v>1546</v>
      </c>
      <c r="K375" s="48" t="s">
        <v>254</v>
      </c>
      <c r="L375" s="48" t="s">
        <v>246</v>
      </c>
      <c r="M375" s="48" t="s">
        <v>247</v>
      </c>
      <c r="N375" s="48" t="s">
        <v>708</v>
      </c>
      <c r="O375" s="49">
        <v>342462247.57</v>
      </c>
      <c r="P375" s="49">
        <v>350442810.58</v>
      </c>
      <c r="Q375" s="49">
        <v>18475644.92</v>
      </c>
      <c r="R375" s="49">
        <v>132409736.4</v>
      </c>
      <c r="S375" s="50" t="s">
        <v>1894</v>
      </c>
      <c r="T375" s="49">
        <v>529487218.73</v>
      </c>
      <c r="U375" s="48" t="s">
        <v>716</v>
      </c>
      <c r="V375" s="46" t="s">
        <v>1895</v>
      </c>
      <c r="W375" s="9">
        <f t="shared" si="9"/>
        <v>1490</v>
      </c>
    </row>
    <row r="376" spans="1:23" s="10" customFormat="1" ht="231.75" customHeight="1">
      <c r="A376" s="8">
        <v>38</v>
      </c>
      <c r="B376" s="51" t="s">
        <v>66</v>
      </c>
      <c r="C376" s="51" t="s">
        <v>108</v>
      </c>
      <c r="D376" s="51" t="s">
        <v>207</v>
      </c>
      <c r="E376" s="44">
        <v>1</v>
      </c>
      <c r="F376" s="45" t="s">
        <v>538</v>
      </c>
      <c r="G376" s="46" t="s">
        <v>66</v>
      </c>
      <c r="H376" s="46" t="s">
        <v>66</v>
      </c>
      <c r="I376" s="47" t="s">
        <v>874</v>
      </c>
      <c r="J376" s="48" t="s">
        <v>875</v>
      </c>
      <c r="K376" s="48" t="s">
        <v>255</v>
      </c>
      <c r="L376" s="48" t="s">
        <v>246</v>
      </c>
      <c r="M376" s="48" t="s">
        <v>715</v>
      </c>
      <c r="N376" s="48" t="s">
        <v>708</v>
      </c>
      <c r="O376" s="49">
        <v>6118573461.75</v>
      </c>
      <c r="P376" s="49">
        <v>3194519543</v>
      </c>
      <c r="Q376" s="49">
        <v>254749344.65</v>
      </c>
      <c r="R376" s="49">
        <v>1424692230.5</v>
      </c>
      <c r="S376" s="50" t="s">
        <v>1547</v>
      </c>
      <c r="T376" s="49">
        <v>8123045472</v>
      </c>
      <c r="U376" s="48" t="s">
        <v>716</v>
      </c>
      <c r="V376" s="46" t="s">
        <v>1896</v>
      </c>
      <c r="W376" s="9">
        <f t="shared" si="9"/>
        <v>1493</v>
      </c>
    </row>
    <row r="377" spans="1:23" s="10" customFormat="1" ht="231.75" customHeight="1">
      <c r="A377" s="8">
        <v>38</v>
      </c>
      <c r="B377" s="51" t="s">
        <v>66</v>
      </c>
      <c r="C377" s="51" t="s">
        <v>108</v>
      </c>
      <c r="D377" s="51" t="s">
        <v>207</v>
      </c>
      <c r="E377" s="44">
        <v>1</v>
      </c>
      <c r="F377" s="45" t="s">
        <v>538</v>
      </c>
      <c r="G377" s="46" t="s">
        <v>66</v>
      </c>
      <c r="H377" s="46" t="s">
        <v>66</v>
      </c>
      <c r="I377" s="47" t="s">
        <v>876</v>
      </c>
      <c r="J377" s="48" t="s">
        <v>877</v>
      </c>
      <c r="K377" s="48" t="s">
        <v>878</v>
      </c>
      <c r="L377" s="48" t="s">
        <v>246</v>
      </c>
      <c r="M377" s="48" t="s">
        <v>715</v>
      </c>
      <c r="N377" s="48" t="s">
        <v>708</v>
      </c>
      <c r="O377" s="49">
        <v>4291917434.05</v>
      </c>
      <c r="P377" s="49">
        <v>982929090</v>
      </c>
      <c r="Q377" s="49">
        <v>157234102.81</v>
      </c>
      <c r="R377" s="49">
        <v>457571474.86</v>
      </c>
      <c r="S377" s="50" t="s">
        <v>1897</v>
      </c>
      <c r="T377" s="49">
        <v>4973584829.3</v>
      </c>
      <c r="U377" s="48" t="s">
        <v>716</v>
      </c>
      <c r="V377" s="46" t="s">
        <v>1898</v>
      </c>
      <c r="W377" s="9">
        <f t="shared" si="9"/>
        <v>1494</v>
      </c>
    </row>
    <row r="378" spans="1:23" s="10" customFormat="1" ht="231.75" customHeight="1">
      <c r="A378" s="8">
        <v>38</v>
      </c>
      <c r="B378" s="51" t="s">
        <v>66</v>
      </c>
      <c r="C378" s="51" t="s">
        <v>108</v>
      </c>
      <c r="D378" s="51" t="s">
        <v>207</v>
      </c>
      <c r="E378" s="44">
        <v>1</v>
      </c>
      <c r="F378" s="45" t="s">
        <v>538</v>
      </c>
      <c r="G378" s="46" t="s">
        <v>66</v>
      </c>
      <c r="H378" s="46" t="s">
        <v>66</v>
      </c>
      <c r="I378" s="47" t="s">
        <v>256</v>
      </c>
      <c r="J378" s="48" t="s">
        <v>257</v>
      </c>
      <c r="K378" s="48" t="s">
        <v>574</v>
      </c>
      <c r="L378" s="48" t="s">
        <v>246</v>
      </c>
      <c r="M378" s="48" t="s">
        <v>247</v>
      </c>
      <c r="N378" s="48" t="s">
        <v>708</v>
      </c>
      <c r="O378" s="49">
        <v>30706302.55</v>
      </c>
      <c r="P378" s="49">
        <v>15013394.9</v>
      </c>
      <c r="Q378" s="49">
        <v>878491.44</v>
      </c>
      <c r="R378" s="49">
        <v>17087655.56</v>
      </c>
      <c r="S378" s="50" t="s">
        <v>1601</v>
      </c>
      <c r="T378" s="49">
        <v>29510533.3</v>
      </c>
      <c r="U378" s="48" t="s">
        <v>716</v>
      </c>
      <c r="V378" s="46" t="s">
        <v>1899</v>
      </c>
      <c r="W378" s="9">
        <f t="shared" si="9"/>
        <v>1500</v>
      </c>
    </row>
    <row r="379" spans="1:23" s="10" customFormat="1" ht="231.75" customHeight="1">
      <c r="A379" s="8">
        <v>38</v>
      </c>
      <c r="B379" s="51" t="s">
        <v>66</v>
      </c>
      <c r="C379" s="51" t="s">
        <v>108</v>
      </c>
      <c r="D379" s="51" t="s">
        <v>207</v>
      </c>
      <c r="E379" s="44">
        <v>1</v>
      </c>
      <c r="F379" s="45" t="s">
        <v>538</v>
      </c>
      <c r="G379" s="46" t="s">
        <v>66</v>
      </c>
      <c r="H379" s="46" t="s">
        <v>66</v>
      </c>
      <c r="I379" s="47" t="s">
        <v>575</v>
      </c>
      <c r="J379" s="48" t="s">
        <v>576</v>
      </c>
      <c r="K379" s="48" t="s">
        <v>972</v>
      </c>
      <c r="L379" s="48" t="s">
        <v>246</v>
      </c>
      <c r="M379" s="48" t="s">
        <v>247</v>
      </c>
      <c r="N379" s="48" t="s">
        <v>708</v>
      </c>
      <c r="O379" s="49">
        <v>1324469514.7</v>
      </c>
      <c r="P379" s="49">
        <v>868244048.02</v>
      </c>
      <c r="Q379" s="49">
        <v>56182460.98</v>
      </c>
      <c r="R379" s="49">
        <v>220436853.19</v>
      </c>
      <c r="S379" s="50" t="s">
        <v>1900</v>
      </c>
      <c r="T379" s="49">
        <v>1918131380</v>
      </c>
      <c r="U379" s="48" t="s">
        <v>716</v>
      </c>
      <c r="V379" s="46" t="s">
        <v>1901</v>
      </c>
      <c r="W379" s="9">
        <f t="shared" si="9"/>
        <v>1501</v>
      </c>
    </row>
    <row r="380" spans="1:23" s="10" customFormat="1" ht="231.75" customHeight="1">
      <c r="A380" s="8">
        <v>38</v>
      </c>
      <c r="B380" s="51" t="s">
        <v>66</v>
      </c>
      <c r="C380" s="51" t="s">
        <v>108</v>
      </c>
      <c r="D380" s="51" t="s">
        <v>207</v>
      </c>
      <c r="E380" s="44">
        <v>1</v>
      </c>
      <c r="F380" s="45" t="s">
        <v>538</v>
      </c>
      <c r="G380" s="46" t="s">
        <v>66</v>
      </c>
      <c r="H380" s="46" t="s">
        <v>66</v>
      </c>
      <c r="I380" s="47" t="s">
        <v>988</v>
      </c>
      <c r="J380" s="48" t="s">
        <v>989</v>
      </c>
      <c r="K380" s="48" t="s">
        <v>990</v>
      </c>
      <c r="L380" s="48" t="s">
        <v>246</v>
      </c>
      <c r="M380" s="48" t="s">
        <v>247</v>
      </c>
      <c r="N380" s="48" t="s">
        <v>708</v>
      </c>
      <c r="O380" s="49">
        <v>57083706.53</v>
      </c>
      <c r="P380" s="49">
        <v>20274026.4</v>
      </c>
      <c r="Q380" s="49">
        <v>1973786.98</v>
      </c>
      <c r="R380" s="49">
        <v>2503921.28</v>
      </c>
      <c r="S380" s="50" t="s">
        <v>1602</v>
      </c>
      <c r="T380" s="49">
        <v>76827598.63</v>
      </c>
      <c r="U380" s="48" t="s">
        <v>716</v>
      </c>
      <c r="V380" s="46" t="s">
        <v>1902</v>
      </c>
      <c r="W380" s="9">
        <f t="shared" si="9"/>
        <v>1521</v>
      </c>
    </row>
    <row r="381" spans="1:23" s="10" customFormat="1" ht="231.75" customHeight="1">
      <c r="A381" s="8">
        <v>38</v>
      </c>
      <c r="B381" s="51" t="s">
        <v>66</v>
      </c>
      <c r="C381" s="51" t="s">
        <v>108</v>
      </c>
      <c r="D381" s="51" t="s">
        <v>207</v>
      </c>
      <c r="E381" s="44">
        <v>1</v>
      </c>
      <c r="F381" s="45" t="s">
        <v>538</v>
      </c>
      <c r="G381" s="46" t="s">
        <v>66</v>
      </c>
      <c r="H381" s="46" t="s">
        <v>66</v>
      </c>
      <c r="I381" s="47" t="s">
        <v>1050</v>
      </c>
      <c r="J381" s="48" t="s">
        <v>1051</v>
      </c>
      <c r="K381" s="48" t="s">
        <v>1052</v>
      </c>
      <c r="L381" s="48" t="s">
        <v>743</v>
      </c>
      <c r="M381" s="48" t="s">
        <v>422</v>
      </c>
      <c r="N381" s="48" t="s">
        <v>708</v>
      </c>
      <c r="O381" s="49">
        <v>354259924.02</v>
      </c>
      <c r="P381" s="49">
        <v>160087904.65</v>
      </c>
      <c r="Q381" s="49">
        <v>6010306.47</v>
      </c>
      <c r="R381" s="49">
        <v>293368341.29</v>
      </c>
      <c r="S381" s="50" t="s">
        <v>1903</v>
      </c>
      <c r="T381" s="49">
        <v>207871366.25</v>
      </c>
      <c r="U381" s="48" t="s">
        <v>716</v>
      </c>
      <c r="V381" s="46" t="s">
        <v>1904</v>
      </c>
      <c r="W381" s="9">
        <f t="shared" si="9"/>
        <v>1544</v>
      </c>
    </row>
    <row r="382" spans="1:23" s="10" customFormat="1" ht="231.75" customHeight="1">
      <c r="A382" s="8">
        <v>38</v>
      </c>
      <c r="B382" s="51" t="s">
        <v>66</v>
      </c>
      <c r="C382" s="51" t="s">
        <v>108</v>
      </c>
      <c r="D382" s="51" t="s">
        <v>207</v>
      </c>
      <c r="E382" s="44">
        <v>1</v>
      </c>
      <c r="F382" s="45" t="s">
        <v>538</v>
      </c>
      <c r="G382" s="46" t="s">
        <v>66</v>
      </c>
      <c r="H382" s="46" t="s">
        <v>66</v>
      </c>
      <c r="I382" s="47" t="s">
        <v>1191</v>
      </c>
      <c r="J382" s="48" t="s">
        <v>1192</v>
      </c>
      <c r="K382" s="48" t="s">
        <v>1052</v>
      </c>
      <c r="L382" s="48" t="s">
        <v>246</v>
      </c>
      <c r="M382" s="48" t="s">
        <v>247</v>
      </c>
      <c r="N382" s="48" t="s">
        <v>708</v>
      </c>
      <c r="O382" s="49">
        <v>29870922.67</v>
      </c>
      <c r="P382" s="49">
        <v>60</v>
      </c>
      <c r="Q382" s="49">
        <v>906103.93</v>
      </c>
      <c r="R382" s="49">
        <v>87574.1</v>
      </c>
      <c r="S382" s="50" t="s">
        <v>1603</v>
      </c>
      <c r="T382" s="49">
        <v>30689512.5</v>
      </c>
      <c r="U382" s="48" t="s">
        <v>716</v>
      </c>
      <c r="V382" s="46" t="s">
        <v>1905</v>
      </c>
      <c r="W382" s="9">
        <f t="shared" si="9"/>
        <v>1553</v>
      </c>
    </row>
    <row r="383" spans="1:23" s="10" customFormat="1" ht="231.75" customHeight="1">
      <c r="A383" s="8">
        <v>38</v>
      </c>
      <c r="B383" s="51" t="s">
        <v>66</v>
      </c>
      <c r="C383" s="51" t="s">
        <v>108</v>
      </c>
      <c r="D383" s="51" t="s">
        <v>207</v>
      </c>
      <c r="E383" s="44">
        <v>1</v>
      </c>
      <c r="F383" s="45" t="s">
        <v>538</v>
      </c>
      <c r="G383" s="46" t="s">
        <v>66</v>
      </c>
      <c r="H383" s="46" t="s">
        <v>66</v>
      </c>
      <c r="I383" s="47" t="s">
        <v>1402</v>
      </c>
      <c r="J383" s="48" t="s">
        <v>1403</v>
      </c>
      <c r="K383" s="48" t="s">
        <v>1052</v>
      </c>
      <c r="L383" s="48" t="s">
        <v>246</v>
      </c>
      <c r="M383" s="48" t="s">
        <v>247</v>
      </c>
      <c r="N383" s="48" t="s">
        <v>708</v>
      </c>
      <c r="O383" s="49">
        <v>8052416.09</v>
      </c>
      <c r="P383" s="49">
        <v>40000000</v>
      </c>
      <c r="Q383" s="49">
        <v>917007.1</v>
      </c>
      <c r="R383" s="49">
        <v>2743459.34</v>
      </c>
      <c r="S383" s="50" t="s">
        <v>1906</v>
      </c>
      <c r="T383" s="49">
        <v>35187040.68</v>
      </c>
      <c r="U383" s="48" t="s">
        <v>716</v>
      </c>
      <c r="V383" s="46" t="s">
        <v>1907</v>
      </c>
      <c r="W383" s="9">
        <f t="shared" si="9"/>
        <v>1575</v>
      </c>
    </row>
    <row r="384" spans="1:23" s="10" customFormat="1" ht="231.75" customHeight="1">
      <c r="A384" s="8">
        <v>38</v>
      </c>
      <c r="B384" s="51" t="s">
        <v>66</v>
      </c>
      <c r="C384" s="51" t="s">
        <v>108</v>
      </c>
      <c r="D384" s="51" t="s">
        <v>207</v>
      </c>
      <c r="E384" s="44">
        <v>1</v>
      </c>
      <c r="F384" s="45" t="s">
        <v>538</v>
      </c>
      <c r="G384" s="46" t="s">
        <v>66</v>
      </c>
      <c r="H384" s="46" t="s">
        <v>66</v>
      </c>
      <c r="I384" s="47" t="s">
        <v>1404</v>
      </c>
      <c r="J384" s="48" t="s">
        <v>1405</v>
      </c>
      <c r="K384" s="48" t="s">
        <v>1406</v>
      </c>
      <c r="L384" s="48" t="s">
        <v>246</v>
      </c>
      <c r="M384" s="48" t="s">
        <v>413</v>
      </c>
      <c r="N384" s="48" t="s">
        <v>708</v>
      </c>
      <c r="O384" s="49">
        <v>21681851.08</v>
      </c>
      <c r="P384" s="49">
        <v>65433543</v>
      </c>
      <c r="Q384" s="49">
        <v>1487495.54</v>
      </c>
      <c r="R384" s="49">
        <v>35770821.29</v>
      </c>
      <c r="S384" s="50" t="s">
        <v>1908</v>
      </c>
      <c r="T384" s="49">
        <v>28331099.51</v>
      </c>
      <c r="U384" s="48" t="s">
        <v>716</v>
      </c>
      <c r="V384" s="46" t="s">
        <v>1909</v>
      </c>
      <c r="W384" s="9">
        <f t="shared" si="9"/>
        <v>1576</v>
      </c>
    </row>
    <row r="385" spans="1:23" s="10" customFormat="1" ht="231.75" customHeight="1">
      <c r="A385" s="8">
        <v>38</v>
      </c>
      <c r="B385" s="51" t="s">
        <v>66</v>
      </c>
      <c r="C385" s="51" t="s">
        <v>108</v>
      </c>
      <c r="D385" s="51" t="s">
        <v>207</v>
      </c>
      <c r="E385" s="44">
        <v>1</v>
      </c>
      <c r="F385" s="45" t="s">
        <v>538</v>
      </c>
      <c r="G385" s="46" t="s">
        <v>66</v>
      </c>
      <c r="H385" s="46" t="s">
        <v>66</v>
      </c>
      <c r="I385" s="47" t="s">
        <v>1407</v>
      </c>
      <c r="J385" s="48" t="s">
        <v>1408</v>
      </c>
      <c r="K385" s="48" t="s">
        <v>1409</v>
      </c>
      <c r="L385" s="48" t="s">
        <v>246</v>
      </c>
      <c r="M385" s="48" t="s">
        <v>247</v>
      </c>
      <c r="N385" s="48" t="s">
        <v>708</v>
      </c>
      <c r="O385" s="49">
        <v>32011646.94</v>
      </c>
      <c r="P385" s="49">
        <v>40000000</v>
      </c>
      <c r="Q385" s="49">
        <v>1334077.94</v>
      </c>
      <c r="R385" s="49">
        <v>21484205.59</v>
      </c>
      <c r="S385" s="50" t="s">
        <v>1910</v>
      </c>
      <c r="T385" s="49">
        <v>16376971.22</v>
      </c>
      <c r="U385" s="48" t="s">
        <v>716</v>
      </c>
      <c r="V385" s="46" t="s">
        <v>1911</v>
      </c>
      <c r="W385" s="9">
        <f t="shared" si="9"/>
        <v>1577</v>
      </c>
    </row>
    <row r="386" spans="1:23" s="10" customFormat="1" ht="300.75" customHeight="1">
      <c r="A386" s="8">
        <v>38</v>
      </c>
      <c r="B386" s="51" t="s">
        <v>66</v>
      </c>
      <c r="C386" s="51" t="s">
        <v>108</v>
      </c>
      <c r="D386" s="51" t="s">
        <v>207</v>
      </c>
      <c r="E386" s="44">
        <v>1</v>
      </c>
      <c r="F386" s="45" t="s">
        <v>293</v>
      </c>
      <c r="G386" s="46" t="s">
        <v>294</v>
      </c>
      <c r="H386" s="46" t="s">
        <v>294</v>
      </c>
      <c r="I386" s="47" t="s">
        <v>37</v>
      </c>
      <c r="J386" s="48" t="s">
        <v>38</v>
      </c>
      <c r="K386" s="48" t="s">
        <v>39</v>
      </c>
      <c r="L386" s="48" t="s">
        <v>743</v>
      </c>
      <c r="M386" s="48" t="s">
        <v>422</v>
      </c>
      <c r="N386" s="48" t="s">
        <v>708</v>
      </c>
      <c r="O386" s="49">
        <v>15185088.06</v>
      </c>
      <c r="P386" s="49">
        <v>17000000</v>
      </c>
      <c r="Q386" s="49">
        <v>171457.51</v>
      </c>
      <c r="R386" s="49">
        <v>19846129.88</v>
      </c>
      <c r="S386" s="50" t="s">
        <v>1298</v>
      </c>
      <c r="T386" s="49">
        <v>12510415.69</v>
      </c>
      <c r="U386" s="48" t="s">
        <v>249</v>
      </c>
      <c r="V386" s="46" t="s">
        <v>1548</v>
      </c>
      <c r="W386" s="9">
        <f t="shared" si="9"/>
        <v>1110</v>
      </c>
    </row>
    <row r="387" spans="1:23" s="10" customFormat="1" ht="231.75" customHeight="1">
      <c r="A387" s="8">
        <v>38</v>
      </c>
      <c r="B387" s="51" t="s">
        <v>66</v>
      </c>
      <c r="C387" s="51" t="s">
        <v>108</v>
      </c>
      <c r="D387" s="51" t="s">
        <v>207</v>
      </c>
      <c r="E387" s="44">
        <v>1</v>
      </c>
      <c r="F387" s="45" t="s">
        <v>293</v>
      </c>
      <c r="G387" s="46" t="s">
        <v>294</v>
      </c>
      <c r="H387" s="46" t="s">
        <v>294</v>
      </c>
      <c r="I387" s="47" t="s">
        <v>819</v>
      </c>
      <c r="J387" s="48" t="s">
        <v>189</v>
      </c>
      <c r="K387" s="48" t="s">
        <v>190</v>
      </c>
      <c r="L387" s="48" t="s">
        <v>743</v>
      </c>
      <c r="M387" s="48" t="s">
        <v>848</v>
      </c>
      <c r="N387" s="48" t="s">
        <v>835</v>
      </c>
      <c r="O387" s="49">
        <v>6729387.57</v>
      </c>
      <c r="P387" s="49">
        <v>0</v>
      </c>
      <c r="Q387" s="49">
        <v>105484.25</v>
      </c>
      <c r="R387" s="49">
        <v>6430410.74</v>
      </c>
      <c r="S387" s="50" t="s">
        <v>1230</v>
      </c>
      <c r="T387" s="49">
        <v>404461.08</v>
      </c>
      <c r="U387" s="48" t="s">
        <v>249</v>
      </c>
      <c r="V387" s="46" t="s">
        <v>1604</v>
      </c>
      <c r="W387" s="9">
        <f t="shared" si="9"/>
        <v>1468</v>
      </c>
    </row>
    <row r="388" spans="1:23" s="10" customFormat="1" ht="293.25" customHeight="1">
      <c r="A388" s="8">
        <v>38</v>
      </c>
      <c r="B388" s="51" t="s">
        <v>66</v>
      </c>
      <c r="C388" s="51" t="s">
        <v>108</v>
      </c>
      <c r="D388" s="51" t="s">
        <v>207</v>
      </c>
      <c r="E388" s="44">
        <v>1</v>
      </c>
      <c r="F388" s="45" t="s">
        <v>1041</v>
      </c>
      <c r="G388" s="46" t="s">
        <v>1042</v>
      </c>
      <c r="H388" s="46" t="s">
        <v>1042</v>
      </c>
      <c r="I388" s="47" t="s">
        <v>1043</v>
      </c>
      <c r="J388" s="48" t="s">
        <v>1044</v>
      </c>
      <c r="K388" s="48" t="s">
        <v>1045</v>
      </c>
      <c r="L388" s="48" t="s">
        <v>743</v>
      </c>
      <c r="M388" s="48" t="s">
        <v>1046</v>
      </c>
      <c r="N388" s="48" t="s">
        <v>708</v>
      </c>
      <c r="O388" s="49">
        <v>1353216.17</v>
      </c>
      <c r="P388" s="49">
        <v>28200000</v>
      </c>
      <c r="Q388" s="49">
        <v>74852.83</v>
      </c>
      <c r="R388" s="49">
        <v>26124288.27</v>
      </c>
      <c r="S388" s="50" t="s">
        <v>1912</v>
      </c>
      <c r="T388" s="49">
        <v>3503780.73</v>
      </c>
      <c r="U388" s="48" t="s">
        <v>716</v>
      </c>
      <c r="V388" s="46" t="s">
        <v>1913</v>
      </c>
      <c r="W388" s="9">
        <f t="shared" si="9"/>
        <v>1543</v>
      </c>
    </row>
    <row r="389" spans="1:23" s="10" customFormat="1" ht="231.75" customHeight="1">
      <c r="A389" s="8">
        <v>38</v>
      </c>
      <c r="B389" s="51" t="s">
        <v>66</v>
      </c>
      <c r="C389" s="51" t="s">
        <v>108</v>
      </c>
      <c r="D389" s="51" t="s">
        <v>207</v>
      </c>
      <c r="E389" s="44">
        <v>1</v>
      </c>
      <c r="F389" s="45" t="s">
        <v>40</v>
      </c>
      <c r="G389" s="46" t="s">
        <v>111</v>
      </c>
      <c r="H389" s="46" t="s">
        <v>111</v>
      </c>
      <c r="I389" s="47" t="s">
        <v>112</v>
      </c>
      <c r="J389" s="48" t="s">
        <v>113</v>
      </c>
      <c r="K389" s="48" t="s">
        <v>287</v>
      </c>
      <c r="L389" s="48" t="s">
        <v>743</v>
      </c>
      <c r="M389" s="48" t="s">
        <v>677</v>
      </c>
      <c r="N389" s="48" t="s">
        <v>708</v>
      </c>
      <c r="O389" s="49">
        <v>41335989</v>
      </c>
      <c r="P389" s="49">
        <v>58714053</v>
      </c>
      <c r="Q389" s="49">
        <v>1368621</v>
      </c>
      <c r="R389" s="49">
        <v>42786218</v>
      </c>
      <c r="S389" s="50" t="s">
        <v>1549</v>
      </c>
      <c r="T389" s="49">
        <v>58632445</v>
      </c>
      <c r="U389" s="48" t="s">
        <v>249</v>
      </c>
      <c r="V389" s="46" t="s">
        <v>1108</v>
      </c>
      <c r="W389" s="9">
        <f t="shared" si="9"/>
        <v>1106</v>
      </c>
    </row>
    <row r="390" spans="1:23" s="10" customFormat="1" ht="278.25" customHeight="1">
      <c r="A390" s="8">
        <v>38</v>
      </c>
      <c r="B390" s="51" t="s">
        <v>66</v>
      </c>
      <c r="C390" s="51" t="s">
        <v>108</v>
      </c>
      <c r="D390" s="51" t="s">
        <v>207</v>
      </c>
      <c r="E390" s="44">
        <v>1</v>
      </c>
      <c r="F390" s="45" t="s">
        <v>1341</v>
      </c>
      <c r="G390" s="46" t="s">
        <v>1342</v>
      </c>
      <c r="H390" s="46" t="s">
        <v>1342</v>
      </c>
      <c r="I390" s="47" t="s">
        <v>1343</v>
      </c>
      <c r="J390" s="48" t="s">
        <v>1344</v>
      </c>
      <c r="K390" s="48" t="s">
        <v>1345</v>
      </c>
      <c r="L390" s="48" t="s">
        <v>564</v>
      </c>
      <c r="M390" s="48" t="s">
        <v>638</v>
      </c>
      <c r="N390" s="48" t="s">
        <v>248</v>
      </c>
      <c r="O390" s="49">
        <v>2590359.41</v>
      </c>
      <c r="P390" s="49">
        <v>5743073.14</v>
      </c>
      <c r="Q390" s="49">
        <v>31014.43</v>
      </c>
      <c r="R390" s="49">
        <v>1242484.54</v>
      </c>
      <c r="S390" s="50" t="s">
        <v>1388</v>
      </c>
      <c r="T390" s="49">
        <v>7121962.44</v>
      </c>
      <c r="U390" s="48" t="s">
        <v>716</v>
      </c>
      <c r="V390" s="46" t="s">
        <v>1497</v>
      </c>
      <c r="W390" s="9">
        <f t="shared" si="9"/>
        <v>1570</v>
      </c>
    </row>
    <row r="391" spans="1:23" s="10" customFormat="1" ht="231.75" customHeight="1">
      <c r="A391" s="8">
        <v>38</v>
      </c>
      <c r="B391" s="51" t="s">
        <v>66</v>
      </c>
      <c r="C391" s="51" t="s">
        <v>108</v>
      </c>
      <c r="D391" s="51" t="s">
        <v>207</v>
      </c>
      <c r="E391" s="44">
        <v>1</v>
      </c>
      <c r="F391" s="45" t="s">
        <v>773</v>
      </c>
      <c r="G391" s="46" t="s">
        <v>774</v>
      </c>
      <c r="H391" s="46" t="s">
        <v>774</v>
      </c>
      <c r="I391" s="47" t="s">
        <v>775</v>
      </c>
      <c r="J391" s="48" t="s">
        <v>776</v>
      </c>
      <c r="K391" s="48" t="s">
        <v>476</v>
      </c>
      <c r="L391" s="48" t="s">
        <v>743</v>
      </c>
      <c r="M391" s="48" t="s">
        <v>422</v>
      </c>
      <c r="N391" s="48" t="s">
        <v>708</v>
      </c>
      <c r="O391" s="49">
        <v>10462898.94</v>
      </c>
      <c r="P391" s="49">
        <v>3464184.51</v>
      </c>
      <c r="Q391" s="49">
        <v>285983.37</v>
      </c>
      <c r="R391" s="49">
        <v>123235.75</v>
      </c>
      <c r="S391" s="50" t="s">
        <v>1193</v>
      </c>
      <c r="T391" s="49">
        <v>14089831.07</v>
      </c>
      <c r="U391" s="48" t="s">
        <v>716</v>
      </c>
      <c r="V391" s="46" t="s">
        <v>1109</v>
      </c>
      <c r="W391" s="9">
        <f t="shared" si="9"/>
        <v>1108</v>
      </c>
    </row>
    <row r="392" spans="1:23" s="10" customFormat="1" ht="231.75" customHeight="1">
      <c r="A392" s="8">
        <v>38</v>
      </c>
      <c r="B392" s="51" t="s">
        <v>66</v>
      </c>
      <c r="C392" s="51" t="s">
        <v>108</v>
      </c>
      <c r="D392" s="51" t="s">
        <v>207</v>
      </c>
      <c r="E392" s="44">
        <v>1</v>
      </c>
      <c r="F392" s="45" t="s">
        <v>477</v>
      </c>
      <c r="G392" s="46" t="s">
        <v>478</v>
      </c>
      <c r="H392" s="46" t="s">
        <v>478</v>
      </c>
      <c r="I392" s="47" t="s">
        <v>479</v>
      </c>
      <c r="J392" s="48" t="s">
        <v>480</v>
      </c>
      <c r="K392" s="48" t="s">
        <v>481</v>
      </c>
      <c r="L392" s="48" t="s">
        <v>743</v>
      </c>
      <c r="M392" s="48" t="s">
        <v>422</v>
      </c>
      <c r="N392" s="48" t="s">
        <v>835</v>
      </c>
      <c r="O392" s="49">
        <v>301.17</v>
      </c>
      <c r="P392" s="49">
        <v>1130450.46</v>
      </c>
      <c r="Q392" s="49">
        <v>1417.6</v>
      </c>
      <c r="R392" s="49">
        <v>1131873.28</v>
      </c>
      <c r="S392" s="50" t="s">
        <v>1231</v>
      </c>
      <c r="T392" s="49">
        <v>295.95</v>
      </c>
      <c r="U392" s="48" t="s">
        <v>716</v>
      </c>
      <c r="V392" s="46" t="s">
        <v>1194</v>
      </c>
      <c r="W392" s="9">
        <f t="shared" si="9"/>
        <v>1238</v>
      </c>
    </row>
    <row r="393" spans="1:23" s="10" customFormat="1" ht="231.75" customHeight="1">
      <c r="A393" s="8">
        <v>38</v>
      </c>
      <c r="B393" s="51" t="s">
        <v>66</v>
      </c>
      <c r="C393" s="51" t="s">
        <v>108</v>
      </c>
      <c r="D393" s="51" t="s">
        <v>207</v>
      </c>
      <c r="E393" s="44">
        <v>1</v>
      </c>
      <c r="F393" s="45" t="s">
        <v>477</v>
      </c>
      <c r="G393" s="46" t="s">
        <v>478</v>
      </c>
      <c r="H393" s="46" t="s">
        <v>478</v>
      </c>
      <c r="I393" s="47" t="s">
        <v>1441</v>
      </c>
      <c r="J393" s="48" t="s">
        <v>1442</v>
      </c>
      <c r="K393" s="48" t="s">
        <v>1443</v>
      </c>
      <c r="L393" s="48" t="s">
        <v>743</v>
      </c>
      <c r="M393" s="48" t="s">
        <v>422</v>
      </c>
      <c r="N393" s="48" t="s">
        <v>248</v>
      </c>
      <c r="O393" s="49">
        <v>3173466.63</v>
      </c>
      <c r="P393" s="49">
        <v>3571830.91</v>
      </c>
      <c r="Q393" s="49">
        <v>36060.99</v>
      </c>
      <c r="R393" s="49">
        <v>1171830.91</v>
      </c>
      <c r="S393" s="50" t="s">
        <v>1914</v>
      </c>
      <c r="T393" s="49">
        <v>5609527.62</v>
      </c>
      <c r="U393" s="48" t="s">
        <v>716</v>
      </c>
      <c r="V393" s="46" t="s">
        <v>1444</v>
      </c>
      <c r="W393" s="9">
        <f t="shared" si="9"/>
        <v>1583</v>
      </c>
    </row>
    <row r="394" spans="1:23" s="10" customFormat="1" ht="231.75" customHeight="1">
      <c r="A394" s="8">
        <v>38</v>
      </c>
      <c r="B394" s="51" t="s">
        <v>66</v>
      </c>
      <c r="C394" s="51" t="s">
        <v>108</v>
      </c>
      <c r="D394" s="51" t="s">
        <v>207</v>
      </c>
      <c r="E394" s="44">
        <v>1</v>
      </c>
      <c r="F394" s="45" t="s">
        <v>482</v>
      </c>
      <c r="G394" s="46" t="s">
        <v>483</v>
      </c>
      <c r="H394" s="46" t="s">
        <v>483</v>
      </c>
      <c r="I394" s="47" t="s">
        <v>484</v>
      </c>
      <c r="J394" s="48" t="s">
        <v>583</v>
      </c>
      <c r="K394" s="48" t="s">
        <v>961</v>
      </c>
      <c r="L394" s="48" t="s">
        <v>743</v>
      </c>
      <c r="M394" s="48" t="s">
        <v>676</v>
      </c>
      <c r="N394" s="48" t="s">
        <v>708</v>
      </c>
      <c r="O394" s="49">
        <v>77659770.73</v>
      </c>
      <c r="P394" s="49">
        <v>7944707.55</v>
      </c>
      <c r="Q394" s="49">
        <v>1924109.91</v>
      </c>
      <c r="R394" s="49">
        <v>17567685.92</v>
      </c>
      <c r="S394" s="50" t="s">
        <v>1605</v>
      </c>
      <c r="T394" s="49">
        <v>69960902.27</v>
      </c>
      <c r="U394" s="48" t="s">
        <v>716</v>
      </c>
      <c r="V394" s="46" t="s">
        <v>1915</v>
      </c>
      <c r="W394" s="9">
        <f t="shared" si="9"/>
        <v>1405</v>
      </c>
    </row>
    <row r="395" spans="1:23" s="10" customFormat="1" ht="231.75" customHeight="1">
      <c r="A395" s="8">
        <v>38</v>
      </c>
      <c r="B395" s="51" t="s">
        <v>66</v>
      </c>
      <c r="C395" s="51" t="s">
        <v>108</v>
      </c>
      <c r="D395" s="51" t="s">
        <v>207</v>
      </c>
      <c r="E395" s="44">
        <v>1</v>
      </c>
      <c r="F395" s="45" t="s">
        <v>270</v>
      </c>
      <c r="G395" s="46" t="s">
        <v>888</v>
      </c>
      <c r="H395" s="46" t="s">
        <v>888</v>
      </c>
      <c r="I395" s="47" t="s">
        <v>765</v>
      </c>
      <c r="J395" s="48" t="s">
        <v>766</v>
      </c>
      <c r="K395" s="48" t="s">
        <v>962</v>
      </c>
      <c r="L395" s="48" t="s">
        <v>743</v>
      </c>
      <c r="M395" s="48" t="s">
        <v>422</v>
      </c>
      <c r="N395" s="48" t="s">
        <v>708</v>
      </c>
      <c r="O395" s="49">
        <v>10258131.45</v>
      </c>
      <c r="P395" s="49">
        <v>4500000</v>
      </c>
      <c r="Q395" s="49">
        <v>258612.12</v>
      </c>
      <c r="R395" s="49">
        <v>29580</v>
      </c>
      <c r="S395" s="50" t="s">
        <v>1195</v>
      </c>
      <c r="T395" s="49">
        <v>14987163.57</v>
      </c>
      <c r="U395" s="48" t="s">
        <v>716</v>
      </c>
      <c r="V395" s="46" t="s">
        <v>1606</v>
      </c>
      <c r="W395" s="9">
        <f t="shared" si="9"/>
        <v>1107</v>
      </c>
    </row>
    <row r="396" spans="1:23" s="10" customFormat="1" ht="231.75" customHeight="1">
      <c r="A396" s="8">
        <v>38</v>
      </c>
      <c r="B396" s="51" t="s">
        <v>66</v>
      </c>
      <c r="C396" s="51" t="s">
        <v>108</v>
      </c>
      <c r="D396" s="51" t="s">
        <v>207</v>
      </c>
      <c r="E396" s="44">
        <v>1</v>
      </c>
      <c r="F396" s="45" t="s">
        <v>767</v>
      </c>
      <c r="G396" s="46" t="s">
        <v>1324</v>
      </c>
      <c r="H396" s="46" t="s">
        <v>768</v>
      </c>
      <c r="I396" s="47" t="s">
        <v>769</v>
      </c>
      <c r="J396" s="48" t="s">
        <v>770</v>
      </c>
      <c r="K396" s="48" t="s">
        <v>550</v>
      </c>
      <c r="L396" s="48" t="s">
        <v>564</v>
      </c>
      <c r="M396" s="48" t="s">
        <v>1299</v>
      </c>
      <c r="N396" s="48" t="s">
        <v>708</v>
      </c>
      <c r="O396" s="49">
        <v>3566700.4</v>
      </c>
      <c r="P396" s="49">
        <v>0</v>
      </c>
      <c r="Q396" s="49">
        <v>90931.9</v>
      </c>
      <c r="R396" s="49">
        <v>1201964.55</v>
      </c>
      <c r="S396" s="50" t="s">
        <v>1325</v>
      </c>
      <c r="T396" s="49">
        <v>2455667.75</v>
      </c>
      <c r="U396" s="48" t="s">
        <v>716</v>
      </c>
      <c r="V396" s="46" t="s">
        <v>1916</v>
      </c>
      <c r="W396" s="9">
        <f t="shared" si="9"/>
        <v>1098</v>
      </c>
    </row>
    <row r="397" spans="1:23" s="10" customFormat="1" ht="258.75" customHeight="1">
      <c r="A397" s="8">
        <v>38</v>
      </c>
      <c r="B397" s="51" t="s">
        <v>66</v>
      </c>
      <c r="C397" s="51" t="s">
        <v>108</v>
      </c>
      <c r="D397" s="51" t="s">
        <v>207</v>
      </c>
      <c r="E397" s="44">
        <v>1</v>
      </c>
      <c r="F397" s="45" t="s">
        <v>1013</v>
      </c>
      <c r="G397" s="46" t="s">
        <v>1014</v>
      </c>
      <c r="H397" s="46" t="s">
        <v>1014</v>
      </c>
      <c r="I397" s="47" t="s">
        <v>1015</v>
      </c>
      <c r="J397" s="48" t="s">
        <v>1016</v>
      </c>
      <c r="K397" s="48" t="s">
        <v>1017</v>
      </c>
      <c r="L397" s="48" t="s">
        <v>743</v>
      </c>
      <c r="M397" s="48" t="s">
        <v>422</v>
      </c>
      <c r="N397" s="48" t="s">
        <v>248</v>
      </c>
      <c r="O397" s="49">
        <v>164038.55</v>
      </c>
      <c r="P397" s="49">
        <v>17842320.42</v>
      </c>
      <c r="Q397" s="49">
        <v>16772.47</v>
      </c>
      <c r="R397" s="49">
        <v>17984075.29</v>
      </c>
      <c r="S397" s="50" t="s">
        <v>1196</v>
      </c>
      <c r="T397" s="49">
        <v>1371291.06</v>
      </c>
      <c r="U397" s="48" t="s">
        <v>716</v>
      </c>
      <c r="V397" s="46" t="s">
        <v>1110</v>
      </c>
      <c r="W397" s="9">
        <f t="shared" si="9"/>
        <v>1534</v>
      </c>
    </row>
    <row r="398" spans="1:23" s="10" customFormat="1" ht="231.75" customHeight="1">
      <c r="A398" s="8">
        <v>38</v>
      </c>
      <c r="B398" s="51" t="s">
        <v>66</v>
      </c>
      <c r="C398" s="51" t="s">
        <v>108</v>
      </c>
      <c r="D398" s="51" t="s">
        <v>207</v>
      </c>
      <c r="E398" s="44">
        <v>1</v>
      </c>
      <c r="F398" s="45" t="s">
        <v>115</v>
      </c>
      <c r="G398" s="46" t="s">
        <v>719</v>
      </c>
      <c r="H398" s="46" t="s">
        <v>719</v>
      </c>
      <c r="I398" s="47" t="s">
        <v>816</v>
      </c>
      <c r="J398" s="48" t="s">
        <v>1065</v>
      </c>
      <c r="K398" s="48" t="s">
        <v>963</v>
      </c>
      <c r="L398" s="48" t="s">
        <v>743</v>
      </c>
      <c r="M398" s="48" t="s">
        <v>678</v>
      </c>
      <c r="N398" s="48" t="s">
        <v>708</v>
      </c>
      <c r="O398" s="49">
        <v>101568544.71</v>
      </c>
      <c r="P398" s="49">
        <v>66672286.07</v>
      </c>
      <c r="Q398" s="49">
        <v>3119715.18</v>
      </c>
      <c r="R398" s="49">
        <v>51855079.16</v>
      </c>
      <c r="S398" s="50" t="s">
        <v>1917</v>
      </c>
      <c r="T398" s="49">
        <v>119505466.8</v>
      </c>
      <c r="U398" s="48" t="s">
        <v>716</v>
      </c>
      <c r="V398" s="46" t="s">
        <v>1918</v>
      </c>
      <c r="W398" s="9">
        <f t="shared" si="9"/>
        <v>1109</v>
      </c>
    </row>
    <row r="399" spans="1:23" s="10" customFormat="1" ht="231.75" customHeight="1">
      <c r="A399" s="8">
        <v>38</v>
      </c>
      <c r="B399" s="51" t="s">
        <v>66</v>
      </c>
      <c r="C399" s="51" t="s">
        <v>108</v>
      </c>
      <c r="D399" s="51" t="s">
        <v>207</v>
      </c>
      <c r="E399" s="44">
        <v>1</v>
      </c>
      <c r="F399" s="45" t="s">
        <v>817</v>
      </c>
      <c r="G399" s="46" t="s">
        <v>964</v>
      </c>
      <c r="H399" s="46" t="s">
        <v>964</v>
      </c>
      <c r="I399" s="47" t="s">
        <v>589</v>
      </c>
      <c r="J399" s="48" t="s">
        <v>590</v>
      </c>
      <c r="K399" s="48" t="s">
        <v>591</v>
      </c>
      <c r="L399" s="48" t="s">
        <v>743</v>
      </c>
      <c r="M399" s="48" t="s">
        <v>422</v>
      </c>
      <c r="N399" s="48" t="s">
        <v>248</v>
      </c>
      <c r="O399" s="49">
        <v>116610600.78</v>
      </c>
      <c r="P399" s="49">
        <v>24315744.62</v>
      </c>
      <c r="Q399" s="49">
        <v>2836225.68</v>
      </c>
      <c r="R399" s="49">
        <v>33611929.13</v>
      </c>
      <c r="S399" s="50" t="s">
        <v>1919</v>
      </c>
      <c r="T399" s="49">
        <v>110150641.95</v>
      </c>
      <c r="U399" s="48" t="s">
        <v>716</v>
      </c>
      <c r="V399" s="46" t="s">
        <v>1920</v>
      </c>
      <c r="W399" s="9">
        <f t="shared" si="9"/>
        <v>1128</v>
      </c>
    </row>
    <row r="400" spans="1:23" s="10" customFormat="1" ht="127.5" customHeight="1">
      <c r="A400" s="8">
        <v>38</v>
      </c>
      <c r="B400" s="51" t="s">
        <v>66</v>
      </c>
      <c r="C400" s="51" t="s">
        <v>108</v>
      </c>
      <c r="D400" s="51" t="s">
        <v>207</v>
      </c>
      <c r="E400" s="44">
        <v>1</v>
      </c>
      <c r="F400" s="45" t="s">
        <v>592</v>
      </c>
      <c r="G400" s="46" t="s">
        <v>593</v>
      </c>
      <c r="H400" s="46" t="s">
        <v>593</v>
      </c>
      <c r="I400" s="47" t="s">
        <v>596</v>
      </c>
      <c r="J400" s="48" t="s">
        <v>597</v>
      </c>
      <c r="K400" s="48" t="s">
        <v>598</v>
      </c>
      <c r="L400" s="48" t="s">
        <v>743</v>
      </c>
      <c r="M400" s="48" t="s">
        <v>678</v>
      </c>
      <c r="N400" s="48" t="s">
        <v>835</v>
      </c>
      <c r="O400" s="49">
        <v>34903450.54</v>
      </c>
      <c r="P400" s="49">
        <v>32554018.8</v>
      </c>
      <c r="Q400" s="49">
        <v>1189889.28</v>
      </c>
      <c r="R400" s="49">
        <v>30327618.03</v>
      </c>
      <c r="S400" s="50" t="s">
        <v>1921</v>
      </c>
      <c r="T400" s="49">
        <v>38319740.59</v>
      </c>
      <c r="U400" s="48" t="s">
        <v>716</v>
      </c>
      <c r="V400" s="46" t="s">
        <v>1112</v>
      </c>
      <c r="W400" s="9">
        <f t="shared" si="9"/>
        <v>128</v>
      </c>
    </row>
    <row r="401" spans="1:23" s="10" customFormat="1" ht="127.5" customHeight="1">
      <c r="A401" s="8">
        <v>38</v>
      </c>
      <c r="B401" s="51" t="s">
        <v>66</v>
      </c>
      <c r="C401" s="51" t="s">
        <v>108</v>
      </c>
      <c r="D401" s="51" t="s">
        <v>207</v>
      </c>
      <c r="E401" s="44">
        <v>1</v>
      </c>
      <c r="F401" s="45" t="s">
        <v>592</v>
      </c>
      <c r="G401" s="46" t="s">
        <v>593</v>
      </c>
      <c r="H401" s="46" t="s">
        <v>593</v>
      </c>
      <c r="I401" s="47" t="s">
        <v>594</v>
      </c>
      <c r="J401" s="48" t="s">
        <v>595</v>
      </c>
      <c r="K401" s="48" t="s">
        <v>537</v>
      </c>
      <c r="L401" s="48" t="s">
        <v>743</v>
      </c>
      <c r="M401" s="48" t="s">
        <v>678</v>
      </c>
      <c r="N401" s="48" t="s">
        <v>708</v>
      </c>
      <c r="O401" s="49">
        <v>64382502.84</v>
      </c>
      <c r="P401" s="49">
        <v>0</v>
      </c>
      <c r="Q401" s="49">
        <v>1191686.33</v>
      </c>
      <c r="R401" s="49">
        <v>50396415.68</v>
      </c>
      <c r="S401" s="50" t="s">
        <v>1922</v>
      </c>
      <c r="T401" s="49">
        <v>15177773.49</v>
      </c>
      <c r="U401" s="48" t="s">
        <v>716</v>
      </c>
      <c r="V401" s="46" t="s">
        <v>1111</v>
      </c>
      <c r="W401" s="9">
        <f t="shared" si="9"/>
        <v>1164</v>
      </c>
    </row>
    <row r="402" spans="1:23" s="22" customFormat="1" ht="15" outlineLevel="2">
      <c r="A402" s="20"/>
      <c r="B402" s="59" t="s">
        <v>299</v>
      </c>
      <c r="C402" s="60"/>
      <c r="D402" s="60"/>
      <c r="E402" s="39">
        <f>SUBTOTAL(9,E403:E438)</f>
        <v>36</v>
      </c>
      <c r="F402" s="40"/>
      <c r="G402" s="40"/>
      <c r="H402" s="40"/>
      <c r="I402" s="41"/>
      <c r="J402" s="40"/>
      <c r="K402" s="40"/>
      <c r="L402" s="40"/>
      <c r="M402" s="40"/>
      <c r="N402" s="40"/>
      <c r="O402" s="42"/>
      <c r="P402" s="42"/>
      <c r="Q402" s="42"/>
      <c r="R402" s="42"/>
      <c r="S402" s="40"/>
      <c r="T402" s="42"/>
      <c r="U402" s="40"/>
      <c r="V402" s="43"/>
      <c r="W402" s="21"/>
    </row>
    <row r="403" spans="1:23" s="10" customFormat="1" ht="187.5" customHeight="1">
      <c r="A403" s="8">
        <v>38</v>
      </c>
      <c r="B403" s="51" t="s">
        <v>66</v>
      </c>
      <c r="C403" s="51" t="s">
        <v>108</v>
      </c>
      <c r="D403" s="51" t="s">
        <v>562</v>
      </c>
      <c r="E403" s="44">
        <v>1</v>
      </c>
      <c r="F403" s="45" t="s">
        <v>538</v>
      </c>
      <c r="G403" s="46" t="s">
        <v>66</v>
      </c>
      <c r="H403" s="46" t="s">
        <v>601</v>
      </c>
      <c r="I403" s="47">
        <v>20023810001240</v>
      </c>
      <c r="J403" s="48" t="s">
        <v>1607</v>
      </c>
      <c r="K403" s="48" t="s">
        <v>1608</v>
      </c>
      <c r="L403" s="48" t="s">
        <v>246</v>
      </c>
      <c r="M403" s="48" t="s">
        <v>247</v>
      </c>
      <c r="N403" s="48" t="s">
        <v>708</v>
      </c>
      <c r="O403" s="49">
        <v>132804894.84</v>
      </c>
      <c r="P403" s="49">
        <v>60080113</v>
      </c>
      <c r="Q403" s="49">
        <v>4074215.26</v>
      </c>
      <c r="R403" s="49">
        <v>56620280.58</v>
      </c>
      <c r="S403" s="50" t="s">
        <v>1923</v>
      </c>
      <c r="T403" s="49">
        <v>109308465.53</v>
      </c>
      <c r="U403" s="48" t="s">
        <v>716</v>
      </c>
      <c r="V403" s="46" t="s">
        <v>1924</v>
      </c>
      <c r="W403" s="9">
        <f aca="true" t="shared" si="10" ref="W403:W438">IF(OR(LEFT(I403)="7",LEFT(I403,1)="8"),VALUE(RIGHT(I403,3)),VALUE(RIGHT(I403,4)))</f>
        <v>1240</v>
      </c>
    </row>
    <row r="404" spans="1:23" s="10" customFormat="1" ht="189" customHeight="1">
      <c r="A404" s="8">
        <v>38</v>
      </c>
      <c r="B404" s="51" t="s">
        <v>66</v>
      </c>
      <c r="C404" s="51" t="s">
        <v>108</v>
      </c>
      <c r="D404" s="51" t="s">
        <v>562</v>
      </c>
      <c r="E404" s="44">
        <v>1</v>
      </c>
      <c r="F404" s="45" t="s">
        <v>538</v>
      </c>
      <c r="G404" s="46" t="s">
        <v>66</v>
      </c>
      <c r="H404" s="46" t="s">
        <v>78</v>
      </c>
      <c r="I404" s="47">
        <v>20023810001241</v>
      </c>
      <c r="J404" s="48" t="s">
        <v>906</v>
      </c>
      <c r="K404" s="48" t="s">
        <v>602</v>
      </c>
      <c r="L404" s="48" t="s">
        <v>743</v>
      </c>
      <c r="M404" s="48" t="s">
        <v>678</v>
      </c>
      <c r="N404" s="48" t="s">
        <v>708</v>
      </c>
      <c r="O404" s="49">
        <v>83286858.98</v>
      </c>
      <c r="P404" s="49">
        <v>91178792.22</v>
      </c>
      <c r="Q404" s="49">
        <v>1410450.99</v>
      </c>
      <c r="R404" s="49">
        <v>14309077.8</v>
      </c>
      <c r="S404" s="50" t="s">
        <v>1550</v>
      </c>
      <c r="T404" s="49">
        <v>161567024.39</v>
      </c>
      <c r="U404" s="48" t="s">
        <v>716</v>
      </c>
      <c r="V404" s="46" t="s">
        <v>1925</v>
      </c>
      <c r="W404" s="9">
        <f t="shared" si="10"/>
        <v>1241</v>
      </c>
    </row>
    <row r="405" spans="1:23" s="10" customFormat="1" ht="189" customHeight="1">
      <c r="A405" s="8">
        <v>38</v>
      </c>
      <c r="B405" s="51" t="s">
        <v>66</v>
      </c>
      <c r="C405" s="51" t="s">
        <v>108</v>
      </c>
      <c r="D405" s="51" t="s">
        <v>562</v>
      </c>
      <c r="E405" s="44">
        <v>1</v>
      </c>
      <c r="F405" s="45" t="s">
        <v>538</v>
      </c>
      <c r="G405" s="46" t="s">
        <v>66</v>
      </c>
      <c r="H405" s="46" t="s">
        <v>566</v>
      </c>
      <c r="I405" s="47">
        <v>20023810001242</v>
      </c>
      <c r="J405" s="48" t="s">
        <v>1609</v>
      </c>
      <c r="K405" s="48" t="s">
        <v>1610</v>
      </c>
      <c r="L405" s="48" t="s">
        <v>246</v>
      </c>
      <c r="M405" s="48" t="s">
        <v>247</v>
      </c>
      <c r="N405" s="48" t="s">
        <v>708</v>
      </c>
      <c r="O405" s="49">
        <v>96685907.23</v>
      </c>
      <c r="P405" s="49">
        <v>36803437.01</v>
      </c>
      <c r="Q405" s="49">
        <v>2516131.45</v>
      </c>
      <c r="R405" s="49">
        <v>52920044.99</v>
      </c>
      <c r="S405" s="50" t="s">
        <v>1926</v>
      </c>
      <c r="T405" s="49">
        <v>83083431.5</v>
      </c>
      <c r="U405" s="48" t="s">
        <v>716</v>
      </c>
      <c r="V405" s="46" t="s">
        <v>1927</v>
      </c>
      <c r="W405" s="9">
        <f t="shared" si="10"/>
        <v>1242</v>
      </c>
    </row>
    <row r="406" spans="1:23" s="10" customFormat="1" ht="189" customHeight="1">
      <c r="A406" s="8">
        <v>38</v>
      </c>
      <c r="B406" s="51" t="s">
        <v>66</v>
      </c>
      <c r="C406" s="51" t="s">
        <v>108</v>
      </c>
      <c r="D406" s="51" t="s">
        <v>562</v>
      </c>
      <c r="E406" s="44">
        <v>1</v>
      </c>
      <c r="F406" s="45" t="s">
        <v>538</v>
      </c>
      <c r="G406" s="46" t="s">
        <v>66</v>
      </c>
      <c r="H406" s="46" t="s">
        <v>635</v>
      </c>
      <c r="I406" s="47">
        <v>20023810001243</v>
      </c>
      <c r="J406" s="48" t="s">
        <v>1611</v>
      </c>
      <c r="K406" s="48" t="s">
        <v>1612</v>
      </c>
      <c r="L406" s="48" t="s">
        <v>246</v>
      </c>
      <c r="M406" s="48" t="s">
        <v>247</v>
      </c>
      <c r="N406" s="48" t="s">
        <v>708</v>
      </c>
      <c r="O406" s="49">
        <v>143264276.73</v>
      </c>
      <c r="P406" s="49">
        <v>529183.6</v>
      </c>
      <c r="Q406" s="49">
        <v>4215570.57</v>
      </c>
      <c r="R406" s="49">
        <v>12922603.01</v>
      </c>
      <c r="S406" s="50" t="s">
        <v>1928</v>
      </c>
      <c r="T406" s="49">
        <v>80622565.53</v>
      </c>
      <c r="U406" s="48" t="s">
        <v>716</v>
      </c>
      <c r="V406" s="46" t="s">
        <v>1929</v>
      </c>
      <c r="W406" s="9">
        <f t="shared" si="10"/>
        <v>1243</v>
      </c>
    </row>
    <row r="407" spans="1:23" s="10" customFormat="1" ht="189" customHeight="1">
      <c r="A407" s="8">
        <v>38</v>
      </c>
      <c r="B407" s="51" t="s">
        <v>66</v>
      </c>
      <c r="C407" s="51" t="s">
        <v>108</v>
      </c>
      <c r="D407" s="51" t="s">
        <v>562</v>
      </c>
      <c r="E407" s="44">
        <v>1</v>
      </c>
      <c r="F407" s="45" t="s">
        <v>538</v>
      </c>
      <c r="G407" s="46" t="s">
        <v>66</v>
      </c>
      <c r="H407" s="46" t="s">
        <v>732</v>
      </c>
      <c r="I407" s="47">
        <v>20023810001244</v>
      </c>
      <c r="J407" s="48" t="s">
        <v>1613</v>
      </c>
      <c r="K407" s="48" t="s">
        <v>1614</v>
      </c>
      <c r="L407" s="48" t="s">
        <v>246</v>
      </c>
      <c r="M407" s="48" t="s">
        <v>247</v>
      </c>
      <c r="N407" s="48" t="s">
        <v>708</v>
      </c>
      <c r="O407" s="49">
        <v>101579008.25</v>
      </c>
      <c r="P407" s="49">
        <v>123789460.84</v>
      </c>
      <c r="Q407" s="49">
        <v>3426234.48</v>
      </c>
      <c r="R407" s="49">
        <v>40045577.77</v>
      </c>
      <c r="S407" s="50" t="s">
        <v>1930</v>
      </c>
      <c r="T407" s="49">
        <v>152757149</v>
      </c>
      <c r="U407" s="48" t="s">
        <v>716</v>
      </c>
      <c r="V407" s="46" t="s">
        <v>1931</v>
      </c>
      <c r="W407" s="9">
        <f t="shared" si="10"/>
        <v>1244</v>
      </c>
    </row>
    <row r="408" spans="1:23" s="10" customFormat="1" ht="127.5" customHeight="1">
      <c r="A408" s="8">
        <v>38</v>
      </c>
      <c r="B408" s="51" t="s">
        <v>66</v>
      </c>
      <c r="C408" s="51" t="s">
        <v>108</v>
      </c>
      <c r="D408" s="51" t="s">
        <v>562</v>
      </c>
      <c r="E408" s="44">
        <v>1</v>
      </c>
      <c r="F408" s="45" t="s">
        <v>538</v>
      </c>
      <c r="G408" s="46" t="s">
        <v>66</v>
      </c>
      <c r="H408" s="46" t="s">
        <v>76</v>
      </c>
      <c r="I408" s="47">
        <v>20023810001245</v>
      </c>
      <c r="J408" s="48" t="s">
        <v>557</v>
      </c>
      <c r="K408" s="48" t="s">
        <v>602</v>
      </c>
      <c r="L408" s="48" t="s">
        <v>246</v>
      </c>
      <c r="M408" s="48" t="s">
        <v>247</v>
      </c>
      <c r="N408" s="48" t="s">
        <v>708</v>
      </c>
      <c r="O408" s="49">
        <v>220653918</v>
      </c>
      <c r="P408" s="49">
        <v>20880857</v>
      </c>
      <c r="Q408" s="49">
        <v>5396428</v>
      </c>
      <c r="R408" s="49">
        <v>75638533</v>
      </c>
      <c r="S408" s="50" t="s">
        <v>1615</v>
      </c>
      <c r="T408" s="49">
        <v>171007764</v>
      </c>
      <c r="U408" s="48" t="s">
        <v>716</v>
      </c>
      <c r="V408" s="46" t="s">
        <v>1932</v>
      </c>
      <c r="W408" s="9">
        <f t="shared" si="10"/>
        <v>1245</v>
      </c>
    </row>
    <row r="409" spans="1:23" s="10" customFormat="1" ht="183.75" customHeight="1">
      <c r="A409" s="8">
        <v>38</v>
      </c>
      <c r="B409" s="51" t="s">
        <v>66</v>
      </c>
      <c r="C409" s="51" t="s">
        <v>108</v>
      </c>
      <c r="D409" s="51" t="s">
        <v>562</v>
      </c>
      <c r="E409" s="44">
        <v>1</v>
      </c>
      <c r="F409" s="45" t="s">
        <v>538</v>
      </c>
      <c r="G409" s="46" t="s">
        <v>66</v>
      </c>
      <c r="H409" s="46" t="s">
        <v>75</v>
      </c>
      <c r="I409" s="47">
        <v>20023810001246</v>
      </c>
      <c r="J409" s="48" t="s">
        <v>1616</v>
      </c>
      <c r="K409" s="48" t="s">
        <v>1617</v>
      </c>
      <c r="L409" s="48" t="s">
        <v>246</v>
      </c>
      <c r="M409" s="48" t="s">
        <v>247</v>
      </c>
      <c r="N409" s="48" t="s">
        <v>708</v>
      </c>
      <c r="O409" s="49">
        <v>40668309.59</v>
      </c>
      <c r="P409" s="49">
        <v>41269328.07</v>
      </c>
      <c r="Q409" s="49">
        <v>1752104.71</v>
      </c>
      <c r="R409" s="49">
        <v>20827641.2</v>
      </c>
      <c r="S409" s="50" t="s">
        <v>1618</v>
      </c>
      <c r="T409" s="49">
        <v>51941916.05</v>
      </c>
      <c r="U409" s="48" t="s">
        <v>716</v>
      </c>
      <c r="V409" s="46" t="s">
        <v>1933</v>
      </c>
      <c r="W409" s="9">
        <f t="shared" si="10"/>
        <v>1246</v>
      </c>
    </row>
    <row r="410" spans="1:23" s="10" customFormat="1" ht="183.75" customHeight="1">
      <c r="A410" s="8">
        <v>38</v>
      </c>
      <c r="B410" s="51" t="s">
        <v>66</v>
      </c>
      <c r="C410" s="51" t="s">
        <v>108</v>
      </c>
      <c r="D410" s="51" t="s">
        <v>562</v>
      </c>
      <c r="E410" s="44">
        <v>1</v>
      </c>
      <c r="F410" s="45" t="s">
        <v>538</v>
      </c>
      <c r="G410" s="46" t="s">
        <v>66</v>
      </c>
      <c r="H410" s="46" t="s">
        <v>667</v>
      </c>
      <c r="I410" s="47">
        <v>20023810001247</v>
      </c>
      <c r="J410" s="48" t="s">
        <v>1619</v>
      </c>
      <c r="K410" s="48" t="s">
        <v>1620</v>
      </c>
      <c r="L410" s="48" t="s">
        <v>246</v>
      </c>
      <c r="M410" s="48" t="s">
        <v>247</v>
      </c>
      <c r="N410" s="48" t="s">
        <v>708</v>
      </c>
      <c r="O410" s="49">
        <v>114024253.91</v>
      </c>
      <c r="P410" s="49">
        <v>89529108.36</v>
      </c>
      <c r="Q410" s="49">
        <v>4283165.12</v>
      </c>
      <c r="R410" s="49">
        <v>15150846.13</v>
      </c>
      <c r="S410" s="50" t="s">
        <v>1934</v>
      </c>
      <c r="T410" s="49">
        <v>192685681.26</v>
      </c>
      <c r="U410" s="48" t="s">
        <v>716</v>
      </c>
      <c r="V410" s="46" t="s">
        <v>1935</v>
      </c>
      <c r="W410" s="9">
        <f t="shared" si="10"/>
        <v>1247</v>
      </c>
    </row>
    <row r="411" spans="1:23" s="10" customFormat="1" ht="186" customHeight="1">
      <c r="A411" s="8">
        <v>38</v>
      </c>
      <c r="B411" s="51" t="s">
        <v>66</v>
      </c>
      <c r="C411" s="51" t="s">
        <v>108</v>
      </c>
      <c r="D411" s="51" t="s">
        <v>562</v>
      </c>
      <c r="E411" s="44">
        <v>1</v>
      </c>
      <c r="F411" s="45" t="s">
        <v>538</v>
      </c>
      <c r="G411" s="46" t="s">
        <v>66</v>
      </c>
      <c r="H411" s="46" t="s">
        <v>362</v>
      </c>
      <c r="I411" s="47">
        <v>20023810001248</v>
      </c>
      <c r="J411" s="48" t="s">
        <v>251</v>
      </c>
      <c r="K411" s="48" t="s">
        <v>142</v>
      </c>
      <c r="L411" s="48" t="s">
        <v>246</v>
      </c>
      <c r="M411" s="48" t="s">
        <v>247</v>
      </c>
      <c r="N411" s="48" t="s">
        <v>708</v>
      </c>
      <c r="O411" s="49">
        <v>103089876.14</v>
      </c>
      <c r="P411" s="49">
        <v>10143779.09</v>
      </c>
      <c r="Q411" s="49">
        <v>3082762.85</v>
      </c>
      <c r="R411" s="49">
        <v>9132236.44</v>
      </c>
      <c r="S411" s="50" t="s">
        <v>1621</v>
      </c>
      <c r="T411" s="49">
        <v>107184181.64</v>
      </c>
      <c r="U411" s="48" t="s">
        <v>716</v>
      </c>
      <c r="V411" s="46" t="s">
        <v>1936</v>
      </c>
      <c r="W411" s="9">
        <f t="shared" si="10"/>
        <v>1248</v>
      </c>
    </row>
    <row r="412" spans="1:23" s="10" customFormat="1" ht="127.5" customHeight="1">
      <c r="A412" s="8">
        <v>38</v>
      </c>
      <c r="B412" s="51" t="s">
        <v>66</v>
      </c>
      <c r="C412" s="51" t="s">
        <v>108</v>
      </c>
      <c r="D412" s="51" t="s">
        <v>562</v>
      </c>
      <c r="E412" s="44">
        <v>1</v>
      </c>
      <c r="F412" s="45" t="s">
        <v>538</v>
      </c>
      <c r="G412" s="46" t="s">
        <v>66</v>
      </c>
      <c r="H412" s="46" t="s">
        <v>644</v>
      </c>
      <c r="I412" s="47">
        <v>20023810001249</v>
      </c>
      <c r="J412" s="48" t="s">
        <v>116</v>
      </c>
      <c r="K412" s="48" t="s">
        <v>142</v>
      </c>
      <c r="L412" s="48" t="s">
        <v>246</v>
      </c>
      <c r="M412" s="48" t="s">
        <v>247</v>
      </c>
      <c r="N412" s="48" t="s">
        <v>708</v>
      </c>
      <c r="O412" s="49">
        <v>70110059.15</v>
      </c>
      <c r="P412" s="49">
        <v>2447527.63</v>
      </c>
      <c r="Q412" s="49">
        <v>1882473.18</v>
      </c>
      <c r="R412" s="49">
        <v>20748386.22</v>
      </c>
      <c r="S412" s="50" t="s">
        <v>1622</v>
      </c>
      <c r="T412" s="49">
        <v>35105981.04</v>
      </c>
      <c r="U412" s="48" t="s">
        <v>716</v>
      </c>
      <c r="V412" s="46" t="s">
        <v>1937</v>
      </c>
      <c r="W412" s="9">
        <f t="shared" si="10"/>
        <v>1249</v>
      </c>
    </row>
    <row r="413" spans="1:23" s="10" customFormat="1" ht="197.25" customHeight="1">
      <c r="A413" s="8">
        <v>38</v>
      </c>
      <c r="B413" s="51" t="s">
        <v>66</v>
      </c>
      <c r="C413" s="51" t="s">
        <v>108</v>
      </c>
      <c r="D413" s="51" t="s">
        <v>562</v>
      </c>
      <c r="E413" s="44">
        <v>1</v>
      </c>
      <c r="F413" s="45" t="s">
        <v>538</v>
      </c>
      <c r="G413" s="46" t="s">
        <v>66</v>
      </c>
      <c r="H413" s="46" t="s">
        <v>440</v>
      </c>
      <c r="I413" s="47">
        <v>20023810001250</v>
      </c>
      <c r="J413" s="48" t="s">
        <v>1623</v>
      </c>
      <c r="K413" s="48" t="s">
        <v>1624</v>
      </c>
      <c r="L413" s="48" t="s">
        <v>246</v>
      </c>
      <c r="M413" s="48" t="s">
        <v>247</v>
      </c>
      <c r="N413" s="48" t="s">
        <v>708</v>
      </c>
      <c r="O413" s="49">
        <v>106687196.09</v>
      </c>
      <c r="P413" s="49">
        <v>53025000</v>
      </c>
      <c r="Q413" s="49">
        <v>2503806.21</v>
      </c>
      <c r="R413" s="49">
        <v>51982214.77</v>
      </c>
      <c r="S413" s="50" t="s">
        <v>1625</v>
      </c>
      <c r="T413" s="49">
        <v>110230363.18</v>
      </c>
      <c r="U413" s="48" t="s">
        <v>716</v>
      </c>
      <c r="V413" s="46" t="s">
        <v>1938</v>
      </c>
      <c r="W413" s="9">
        <f t="shared" si="10"/>
        <v>1250</v>
      </c>
    </row>
    <row r="414" spans="1:23" s="10" customFormat="1" ht="127.5" customHeight="1">
      <c r="A414" s="8">
        <v>38</v>
      </c>
      <c r="B414" s="51" t="s">
        <v>66</v>
      </c>
      <c r="C414" s="51" t="s">
        <v>108</v>
      </c>
      <c r="D414" s="51" t="s">
        <v>562</v>
      </c>
      <c r="E414" s="44">
        <v>1</v>
      </c>
      <c r="F414" s="45" t="s">
        <v>538</v>
      </c>
      <c r="G414" s="46" t="s">
        <v>66</v>
      </c>
      <c r="H414" s="46" t="s">
        <v>118</v>
      </c>
      <c r="I414" s="47">
        <v>20023810001251</v>
      </c>
      <c r="J414" s="48" t="s">
        <v>771</v>
      </c>
      <c r="K414" s="48" t="s">
        <v>602</v>
      </c>
      <c r="L414" s="48" t="s">
        <v>246</v>
      </c>
      <c r="M414" s="48" t="s">
        <v>247</v>
      </c>
      <c r="N414" s="48" t="s">
        <v>708</v>
      </c>
      <c r="O414" s="49">
        <v>58140244.97</v>
      </c>
      <c r="P414" s="49">
        <v>50010627.15</v>
      </c>
      <c r="Q414" s="49">
        <v>1611556.11</v>
      </c>
      <c r="R414" s="49">
        <v>22652454.61</v>
      </c>
      <c r="S414" s="50" t="s">
        <v>1551</v>
      </c>
      <c r="T414" s="49">
        <v>80838794.69</v>
      </c>
      <c r="U414" s="48" t="s">
        <v>716</v>
      </c>
      <c r="V414" s="46" t="s">
        <v>1939</v>
      </c>
      <c r="W414" s="9">
        <f t="shared" si="10"/>
        <v>1251</v>
      </c>
    </row>
    <row r="415" spans="1:23" s="10" customFormat="1" ht="187.5" customHeight="1">
      <c r="A415" s="8">
        <v>38</v>
      </c>
      <c r="B415" s="51" t="s">
        <v>66</v>
      </c>
      <c r="C415" s="51" t="s">
        <v>108</v>
      </c>
      <c r="D415" s="51" t="s">
        <v>562</v>
      </c>
      <c r="E415" s="44">
        <v>1</v>
      </c>
      <c r="F415" s="45" t="s">
        <v>538</v>
      </c>
      <c r="G415" s="46" t="s">
        <v>66</v>
      </c>
      <c r="H415" s="46" t="s">
        <v>587</v>
      </c>
      <c r="I415" s="47">
        <v>20023810001252</v>
      </c>
      <c r="J415" s="48" t="s">
        <v>1626</v>
      </c>
      <c r="K415" s="48" t="s">
        <v>1627</v>
      </c>
      <c r="L415" s="48" t="s">
        <v>246</v>
      </c>
      <c r="M415" s="48" t="s">
        <v>247</v>
      </c>
      <c r="N415" s="48" t="s">
        <v>708</v>
      </c>
      <c r="O415" s="49">
        <v>24136927.54</v>
      </c>
      <c r="P415" s="49">
        <v>337</v>
      </c>
      <c r="Q415" s="49">
        <v>684522.25</v>
      </c>
      <c r="R415" s="49">
        <v>3437583.53</v>
      </c>
      <c r="S415" s="50" t="s">
        <v>1628</v>
      </c>
      <c r="T415" s="49">
        <v>20635380.26</v>
      </c>
      <c r="U415" s="48" t="s">
        <v>716</v>
      </c>
      <c r="V415" s="46" t="s">
        <v>1940</v>
      </c>
      <c r="W415" s="9">
        <f t="shared" si="10"/>
        <v>1252</v>
      </c>
    </row>
    <row r="416" spans="1:23" s="10" customFormat="1" ht="187.5" customHeight="1">
      <c r="A416" s="8">
        <v>38</v>
      </c>
      <c r="B416" s="51" t="s">
        <v>66</v>
      </c>
      <c r="C416" s="51" t="s">
        <v>108</v>
      </c>
      <c r="D416" s="51" t="s">
        <v>562</v>
      </c>
      <c r="E416" s="44">
        <v>1</v>
      </c>
      <c r="F416" s="45" t="s">
        <v>538</v>
      </c>
      <c r="G416" s="46" t="s">
        <v>66</v>
      </c>
      <c r="H416" s="46" t="s">
        <v>291</v>
      </c>
      <c r="I416" s="47">
        <v>20023810001253</v>
      </c>
      <c r="J416" s="48" t="s">
        <v>1629</v>
      </c>
      <c r="K416" s="48" t="s">
        <v>1630</v>
      </c>
      <c r="L416" s="48" t="s">
        <v>246</v>
      </c>
      <c r="M416" s="48" t="s">
        <v>247</v>
      </c>
      <c r="N416" s="48" t="s">
        <v>708</v>
      </c>
      <c r="O416" s="49">
        <v>49617471.09</v>
      </c>
      <c r="P416" s="49">
        <v>96903174.68</v>
      </c>
      <c r="Q416" s="49">
        <v>1841573.54</v>
      </c>
      <c r="R416" s="49">
        <v>12607866.94</v>
      </c>
      <c r="S416" s="50" t="s">
        <v>1941</v>
      </c>
      <c r="T416" s="49">
        <v>131539670.83</v>
      </c>
      <c r="U416" s="48" t="s">
        <v>716</v>
      </c>
      <c r="V416" s="46" t="s">
        <v>1942</v>
      </c>
      <c r="W416" s="9">
        <f t="shared" si="10"/>
        <v>1253</v>
      </c>
    </row>
    <row r="417" spans="1:23" s="10" customFormat="1" ht="127.5" customHeight="1">
      <c r="A417" s="8">
        <v>38</v>
      </c>
      <c r="B417" s="51" t="s">
        <v>66</v>
      </c>
      <c r="C417" s="51" t="s">
        <v>108</v>
      </c>
      <c r="D417" s="51" t="s">
        <v>562</v>
      </c>
      <c r="E417" s="44">
        <v>1</v>
      </c>
      <c r="F417" s="45" t="s">
        <v>538</v>
      </c>
      <c r="G417" s="46" t="s">
        <v>66</v>
      </c>
      <c r="H417" s="46" t="s">
        <v>492</v>
      </c>
      <c r="I417" s="47">
        <v>20023810001254</v>
      </c>
      <c r="J417" s="48" t="s">
        <v>493</v>
      </c>
      <c r="K417" s="48" t="s">
        <v>602</v>
      </c>
      <c r="L417" s="48" t="s">
        <v>246</v>
      </c>
      <c r="M417" s="48" t="s">
        <v>247</v>
      </c>
      <c r="N417" s="48" t="s">
        <v>708</v>
      </c>
      <c r="O417" s="49">
        <v>15433241.01</v>
      </c>
      <c r="P417" s="49">
        <v>6000000</v>
      </c>
      <c r="Q417" s="49">
        <v>533204.61</v>
      </c>
      <c r="R417" s="49">
        <v>1465533.15</v>
      </c>
      <c r="S417" s="50" t="s">
        <v>1631</v>
      </c>
      <c r="T417" s="49">
        <v>20500912.47</v>
      </c>
      <c r="U417" s="48" t="s">
        <v>716</v>
      </c>
      <c r="V417" s="46" t="s">
        <v>1943</v>
      </c>
      <c r="W417" s="9">
        <f t="shared" si="10"/>
        <v>1254</v>
      </c>
    </row>
    <row r="418" spans="1:23" s="10" customFormat="1" ht="192.75" customHeight="1">
      <c r="A418" s="8">
        <v>38</v>
      </c>
      <c r="B418" s="51" t="s">
        <v>66</v>
      </c>
      <c r="C418" s="51" t="s">
        <v>108</v>
      </c>
      <c r="D418" s="51" t="s">
        <v>562</v>
      </c>
      <c r="E418" s="44">
        <v>1</v>
      </c>
      <c r="F418" s="45" t="s">
        <v>538</v>
      </c>
      <c r="G418" s="46" t="s">
        <v>66</v>
      </c>
      <c r="H418" s="46" t="s">
        <v>745</v>
      </c>
      <c r="I418" s="47">
        <v>20023810001255</v>
      </c>
      <c r="J418" s="48" t="s">
        <v>832</v>
      </c>
      <c r="K418" s="48" t="s">
        <v>602</v>
      </c>
      <c r="L418" s="48" t="s">
        <v>246</v>
      </c>
      <c r="M418" s="48" t="s">
        <v>247</v>
      </c>
      <c r="N418" s="48" t="s">
        <v>708</v>
      </c>
      <c r="O418" s="49">
        <v>167609019.41</v>
      </c>
      <c r="P418" s="49">
        <v>72640676.21</v>
      </c>
      <c r="Q418" s="49">
        <v>6323535.25</v>
      </c>
      <c r="R418" s="49">
        <v>37394744.72</v>
      </c>
      <c r="S418" s="50" t="s">
        <v>1944</v>
      </c>
      <c r="T418" s="49">
        <v>155911289.21</v>
      </c>
      <c r="U418" s="48" t="s">
        <v>716</v>
      </c>
      <c r="V418" s="46" t="s">
        <v>1945</v>
      </c>
      <c r="W418" s="9">
        <f t="shared" si="10"/>
        <v>1255</v>
      </c>
    </row>
    <row r="419" spans="1:23" s="10" customFormat="1" ht="192.75" customHeight="1">
      <c r="A419" s="8">
        <v>38</v>
      </c>
      <c r="B419" s="51" t="s">
        <v>66</v>
      </c>
      <c r="C419" s="51" t="s">
        <v>108</v>
      </c>
      <c r="D419" s="51" t="s">
        <v>562</v>
      </c>
      <c r="E419" s="44">
        <v>1</v>
      </c>
      <c r="F419" s="45" t="s">
        <v>538</v>
      </c>
      <c r="G419" s="46" t="s">
        <v>66</v>
      </c>
      <c r="H419" s="46" t="s">
        <v>363</v>
      </c>
      <c r="I419" s="47">
        <v>20023810001288</v>
      </c>
      <c r="J419" s="48" t="s">
        <v>831</v>
      </c>
      <c r="K419" s="48" t="s">
        <v>142</v>
      </c>
      <c r="L419" s="48" t="s">
        <v>246</v>
      </c>
      <c r="M419" s="48" t="s">
        <v>247</v>
      </c>
      <c r="N419" s="48" t="s">
        <v>708</v>
      </c>
      <c r="O419" s="49">
        <v>113168607.53</v>
      </c>
      <c r="P419" s="49">
        <v>26900263.78</v>
      </c>
      <c r="Q419" s="49">
        <v>2837640.12</v>
      </c>
      <c r="R419" s="49">
        <v>42174337.47</v>
      </c>
      <c r="S419" s="50" t="s">
        <v>1632</v>
      </c>
      <c r="T419" s="49">
        <v>100732173.96</v>
      </c>
      <c r="U419" s="48" t="s">
        <v>716</v>
      </c>
      <c r="V419" s="46" t="s">
        <v>1946</v>
      </c>
      <c r="W419" s="9">
        <f t="shared" si="10"/>
        <v>1288</v>
      </c>
    </row>
    <row r="420" spans="1:23" s="10" customFormat="1" ht="153.75" customHeight="1">
      <c r="A420" s="8">
        <v>38</v>
      </c>
      <c r="B420" s="51" t="s">
        <v>66</v>
      </c>
      <c r="C420" s="51" t="s">
        <v>108</v>
      </c>
      <c r="D420" s="51" t="s">
        <v>562</v>
      </c>
      <c r="E420" s="44">
        <v>1</v>
      </c>
      <c r="F420" s="45" t="s">
        <v>538</v>
      </c>
      <c r="G420" s="46" t="s">
        <v>66</v>
      </c>
      <c r="H420" s="46" t="s">
        <v>634</v>
      </c>
      <c r="I420" s="47">
        <v>20023810001295</v>
      </c>
      <c r="J420" s="48" t="s">
        <v>907</v>
      </c>
      <c r="K420" s="48" t="s">
        <v>602</v>
      </c>
      <c r="L420" s="48" t="s">
        <v>246</v>
      </c>
      <c r="M420" s="48" t="s">
        <v>247</v>
      </c>
      <c r="N420" s="48" t="s">
        <v>708</v>
      </c>
      <c r="O420" s="49">
        <v>144989173.69</v>
      </c>
      <c r="P420" s="49">
        <v>8220845.88</v>
      </c>
      <c r="Q420" s="49">
        <v>4266206.79</v>
      </c>
      <c r="R420" s="49">
        <v>13608032.49</v>
      </c>
      <c r="S420" s="50" t="s">
        <v>1552</v>
      </c>
      <c r="T420" s="49">
        <v>143868193.87</v>
      </c>
      <c r="U420" s="48" t="s">
        <v>716</v>
      </c>
      <c r="V420" s="46" t="s">
        <v>1947</v>
      </c>
      <c r="W420" s="9">
        <f t="shared" si="10"/>
        <v>1295</v>
      </c>
    </row>
    <row r="421" spans="1:23" s="10" customFormat="1" ht="201" customHeight="1">
      <c r="A421" s="8">
        <v>38</v>
      </c>
      <c r="B421" s="51" t="s">
        <v>66</v>
      </c>
      <c r="C421" s="51" t="s">
        <v>108</v>
      </c>
      <c r="D421" s="51" t="s">
        <v>562</v>
      </c>
      <c r="E421" s="44">
        <v>1</v>
      </c>
      <c r="F421" s="45" t="s">
        <v>538</v>
      </c>
      <c r="G421" s="46" t="s">
        <v>66</v>
      </c>
      <c r="H421" s="46" t="s">
        <v>446</v>
      </c>
      <c r="I421" s="47">
        <v>20023810001296</v>
      </c>
      <c r="J421" s="48" t="s">
        <v>1633</v>
      </c>
      <c r="K421" s="48" t="s">
        <v>1634</v>
      </c>
      <c r="L421" s="48" t="s">
        <v>246</v>
      </c>
      <c r="M421" s="48" t="s">
        <v>247</v>
      </c>
      <c r="N421" s="48" t="s">
        <v>708</v>
      </c>
      <c r="O421" s="49">
        <v>37111281.38</v>
      </c>
      <c r="P421" s="49">
        <v>98249213.68</v>
      </c>
      <c r="Q421" s="49">
        <v>1420440.73</v>
      </c>
      <c r="R421" s="49">
        <v>5913129.29</v>
      </c>
      <c r="S421" s="50" t="s">
        <v>1410</v>
      </c>
      <c r="T421" s="49">
        <v>122923285.24</v>
      </c>
      <c r="U421" s="48" t="s">
        <v>716</v>
      </c>
      <c r="V421" s="46" t="s">
        <v>1948</v>
      </c>
      <c r="W421" s="9">
        <f t="shared" si="10"/>
        <v>1296</v>
      </c>
    </row>
    <row r="422" spans="1:23" s="10" customFormat="1" ht="201" customHeight="1">
      <c r="A422" s="8">
        <v>38</v>
      </c>
      <c r="B422" s="51" t="s">
        <v>66</v>
      </c>
      <c r="C422" s="51" t="s">
        <v>108</v>
      </c>
      <c r="D422" s="51" t="s">
        <v>562</v>
      </c>
      <c r="E422" s="44">
        <v>1</v>
      </c>
      <c r="F422" s="45" t="s">
        <v>538</v>
      </c>
      <c r="G422" s="46" t="s">
        <v>66</v>
      </c>
      <c r="H422" s="46" t="s">
        <v>412</v>
      </c>
      <c r="I422" s="47">
        <v>20023810001305</v>
      </c>
      <c r="J422" s="48" t="s">
        <v>1635</v>
      </c>
      <c r="K422" s="48" t="s">
        <v>1636</v>
      </c>
      <c r="L422" s="48" t="s">
        <v>246</v>
      </c>
      <c r="M422" s="48" t="s">
        <v>247</v>
      </c>
      <c r="N422" s="48" t="s">
        <v>708</v>
      </c>
      <c r="O422" s="49">
        <v>250622976.95</v>
      </c>
      <c r="P422" s="49">
        <v>39352337.96</v>
      </c>
      <c r="Q422" s="49">
        <v>6404728.76</v>
      </c>
      <c r="R422" s="49">
        <v>87041801.37</v>
      </c>
      <c r="S422" s="50" t="s">
        <v>1949</v>
      </c>
      <c r="T422" s="49">
        <v>188668036.28</v>
      </c>
      <c r="U422" s="48" t="s">
        <v>716</v>
      </c>
      <c r="V422" s="46" t="s">
        <v>1950</v>
      </c>
      <c r="W422" s="9">
        <f t="shared" si="10"/>
        <v>1305</v>
      </c>
    </row>
    <row r="423" spans="1:23" s="10" customFormat="1" ht="201" customHeight="1">
      <c r="A423" s="8">
        <v>38</v>
      </c>
      <c r="B423" s="51" t="s">
        <v>66</v>
      </c>
      <c r="C423" s="51" t="s">
        <v>108</v>
      </c>
      <c r="D423" s="51" t="s">
        <v>562</v>
      </c>
      <c r="E423" s="44">
        <v>1</v>
      </c>
      <c r="F423" s="45" t="s">
        <v>538</v>
      </c>
      <c r="G423" s="46" t="s">
        <v>66</v>
      </c>
      <c r="H423" s="46" t="s">
        <v>63</v>
      </c>
      <c r="I423" s="47">
        <v>20023810001308</v>
      </c>
      <c r="J423" s="48" t="s">
        <v>559</v>
      </c>
      <c r="K423" s="48" t="s">
        <v>142</v>
      </c>
      <c r="L423" s="48" t="s">
        <v>246</v>
      </c>
      <c r="M423" s="48" t="s">
        <v>247</v>
      </c>
      <c r="N423" s="48" t="s">
        <v>708</v>
      </c>
      <c r="O423" s="49">
        <v>69311829.54</v>
      </c>
      <c r="P423" s="49">
        <v>984869.7</v>
      </c>
      <c r="Q423" s="49">
        <v>1841875.11</v>
      </c>
      <c r="R423" s="49">
        <v>25444863.46</v>
      </c>
      <c r="S423" s="50" t="s">
        <v>1553</v>
      </c>
      <c r="T423" s="49">
        <v>37802309.66</v>
      </c>
      <c r="U423" s="48" t="s">
        <v>716</v>
      </c>
      <c r="V423" s="46" t="s">
        <v>1951</v>
      </c>
      <c r="W423" s="9">
        <f t="shared" si="10"/>
        <v>1308</v>
      </c>
    </row>
    <row r="424" spans="1:23" s="10" customFormat="1" ht="201" customHeight="1">
      <c r="A424" s="8">
        <v>38</v>
      </c>
      <c r="B424" s="51" t="s">
        <v>66</v>
      </c>
      <c r="C424" s="51" t="s">
        <v>108</v>
      </c>
      <c r="D424" s="51" t="s">
        <v>562</v>
      </c>
      <c r="E424" s="44">
        <v>1</v>
      </c>
      <c r="F424" s="45" t="s">
        <v>538</v>
      </c>
      <c r="G424" s="46" t="s">
        <v>66</v>
      </c>
      <c r="H424" s="46" t="s">
        <v>641</v>
      </c>
      <c r="I424" s="47">
        <v>20023810001310</v>
      </c>
      <c r="J424" s="48" t="s">
        <v>1637</v>
      </c>
      <c r="K424" s="48" t="s">
        <v>1638</v>
      </c>
      <c r="L424" s="48" t="s">
        <v>246</v>
      </c>
      <c r="M424" s="48" t="s">
        <v>247</v>
      </c>
      <c r="N424" s="48" t="s">
        <v>708</v>
      </c>
      <c r="O424" s="49">
        <v>70822686</v>
      </c>
      <c r="P424" s="49">
        <v>11423849</v>
      </c>
      <c r="Q424" s="49">
        <v>1627927</v>
      </c>
      <c r="R424" s="49">
        <v>29627069</v>
      </c>
      <c r="S424" s="50" t="s">
        <v>1554</v>
      </c>
      <c r="T424" s="49">
        <v>42645748</v>
      </c>
      <c r="U424" s="48" t="s">
        <v>716</v>
      </c>
      <c r="V424" s="46" t="s">
        <v>1952</v>
      </c>
      <c r="W424" s="9">
        <f t="shared" si="10"/>
        <v>1310</v>
      </c>
    </row>
    <row r="425" spans="1:23" s="10" customFormat="1" ht="201" customHeight="1">
      <c r="A425" s="8">
        <v>38</v>
      </c>
      <c r="B425" s="51" t="s">
        <v>66</v>
      </c>
      <c r="C425" s="51" t="s">
        <v>108</v>
      </c>
      <c r="D425" s="51" t="s">
        <v>562</v>
      </c>
      <c r="E425" s="44">
        <v>1</v>
      </c>
      <c r="F425" s="45" t="s">
        <v>538</v>
      </c>
      <c r="G425" s="46" t="s">
        <v>66</v>
      </c>
      <c r="H425" s="46" t="s">
        <v>77</v>
      </c>
      <c r="I425" s="47">
        <v>20023810001311</v>
      </c>
      <c r="J425" s="48" t="s">
        <v>117</v>
      </c>
      <c r="K425" s="48" t="s">
        <v>602</v>
      </c>
      <c r="L425" s="48" t="s">
        <v>743</v>
      </c>
      <c r="M425" s="48" t="s">
        <v>897</v>
      </c>
      <c r="N425" s="48" t="s">
        <v>708</v>
      </c>
      <c r="O425" s="49">
        <v>128067695.15</v>
      </c>
      <c r="P425" s="49">
        <v>100736046.63</v>
      </c>
      <c r="Q425" s="49">
        <v>3233545.78</v>
      </c>
      <c r="R425" s="49">
        <v>64452307.82</v>
      </c>
      <c r="S425" s="50" t="s">
        <v>1953</v>
      </c>
      <c r="T425" s="49">
        <v>136572472.95</v>
      </c>
      <c r="U425" s="48" t="s">
        <v>716</v>
      </c>
      <c r="V425" s="46" t="s">
        <v>1954</v>
      </c>
      <c r="W425" s="9">
        <f t="shared" si="10"/>
        <v>1311</v>
      </c>
    </row>
    <row r="426" spans="1:23" s="10" customFormat="1" ht="201" customHeight="1">
      <c r="A426" s="8">
        <v>38</v>
      </c>
      <c r="B426" s="51" t="s">
        <v>66</v>
      </c>
      <c r="C426" s="51" t="s">
        <v>108</v>
      </c>
      <c r="D426" s="51" t="s">
        <v>562</v>
      </c>
      <c r="E426" s="44">
        <v>1</v>
      </c>
      <c r="F426" s="45" t="s">
        <v>538</v>
      </c>
      <c r="G426" s="46" t="s">
        <v>66</v>
      </c>
      <c r="H426" s="46" t="s">
        <v>364</v>
      </c>
      <c r="I426" s="47">
        <v>20033810001333</v>
      </c>
      <c r="J426" s="48" t="s">
        <v>558</v>
      </c>
      <c r="K426" s="48" t="s">
        <v>602</v>
      </c>
      <c r="L426" s="48" t="s">
        <v>246</v>
      </c>
      <c r="M426" s="48" t="s">
        <v>247</v>
      </c>
      <c r="N426" s="48" t="s">
        <v>708</v>
      </c>
      <c r="O426" s="49">
        <v>260228909.26</v>
      </c>
      <c r="P426" s="49">
        <v>65345444.85</v>
      </c>
      <c r="Q426" s="49">
        <v>8553200.1</v>
      </c>
      <c r="R426" s="49">
        <v>68312903.86</v>
      </c>
      <c r="S426" s="50" t="s">
        <v>1955</v>
      </c>
      <c r="T426" s="49">
        <v>177421752.2</v>
      </c>
      <c r="U426" s="48" t="s">
        <v>716</v>
      </c>
      <c r="V426" s="46" t="s">
        <v>1956</v>
      </c>
      <c r="W426" s="9">
        <f t="shared" si="10"/>
        <v>1333</v>
      </c>
    </row>
    <row r="427" spans="1:23" s="10" customFormat="1" ht="201" customHeight="1">
      <c r="A427" s="8">
        <v>38</v>
      </c>
      <c r="B427" s="51" t="s">
        <v>66</v>
      </c>
      <c r="C427" s="51" t="s">
        <v>108</v>
      </c>
      <c r="D427" s="51" t="s">
        <v>562</v>
      </c>
      <c r="E427" s="44">
        <v>1</v>
      </c>
      <c r="F427" s="45" t="s">
        <v>538</v>
      </c>
      <c r="G427" s="46" t="s">
        <v>66</v>
      </c>
      <c r="H427" s="46" t="s">
        <v>152</v>
      </c>
      <c r="I427" s="47">
        <v>20033810001334</v>
      </c>
      <c r="J427" s="48" t="s">
        <v>1639</v>
      </c>
      <c r="K427" s="48" t="s">
        <v>1640</v>
      </c>
      <c r="L427" s="48" t="s">
        <v>246</v>
      </c>
      <c r="M427" s="48" t="s">
        <v>247</v>
      </c>
      <c r="N427" s="48" t="s">
        <v>708</v>
      </c>
      <c r="O427" s="49">
        <v>105782428.84</v>
      </c>
      <c r="P427" s="49">
        <v>23227631.76</v>
      </c>
      <c r="Q427" s="49">
        <v>3376208.88</v>
      </c>
      <c r="R427" s="49">
        <v>1311299.14</v>
      </c>
      <c r="S427" s="50" t="s">
        <v>1641</v>
      </c>
      <c r="T427" s="49">
        <v>90967012.17</v>
      </c>
      <c r="U427" s="48" t="s">
        <v>716</v>
      </c>
      <c r="V427" s="46" t="s">
        <v>1957</v>
      </c>
      <c r="W427" s="9">
        <f t="shared" si="10"/>
        <v>1334</v>
      </c>
    </row>
    <row r="428" spans="1:23" s="10" customFormat="1" ht="201" customHeight="1">
      <c r="A428" s="8">
        <v>38</v>
      </c>
      <c r="B428" s="51" t="s">
        <v>66</v>
      </c>
      <c r="C428" s="51" t="s">
        <v>108</v>
      </c>
      <c r="D428" s="51" t="s">
        <v>562</v>
      </c>
      <c r="E428" s="44">
        <v>1</v>
      </c>
      <c r="F428" s="45" t="s">
        <v>538</v>
      </c>
      <c r="G428" s="46" t="s">
        <v>66</v>
      </c>
      <c r="H428" s="46" t="s">
        <v>588</v>
      </c>
      <c r="I428" s="47">
        <v>20033810001341</v>
      </c>
      <c r="J428" s="48" t="s">
        <v>1642</v>
      </c>
      <c r="K428" s="48" t="s">
        <v>1643</v>
      </c>
      <c r="L428" s="48" t="s">
        <v>246</v>
      </c>
      <c r="M428" s="48" t="s">
        <v>247</v>
      </c>
      <c r="N428" s="48" t="s">
        <v>708</v>
      </c>
      <c r="O428" s="49">
        <v>16381278.56</v>
      </c>
      <c r="P428" s="49">
        <v>157955.38</v>
      </c>
      <c r="Q428" s="49">
        <v>405658</v>
      </c>
      <c r="R428" s="49">
        <v>8726517</v>
      </c>
      <c r="S428" s="50" t="s">
        <v>1644</v>
      </c>
      <c r="T428" s="49">
        <v>6588374</v>
      </c>
      <c r="U428" s="48" t="s">
        <v>716</v>
      </c>
      <c r="V428" s="46" t="s">
        <v>1958</v>
      </c>
      <c r="W428" s="9">
        <f t="shared" si="10"/>
        <v>1341</v>
      </c>
    </row>
    <row r="429" spans="1:23" s="10" customFormat="1" ht="201" customHeight="1">
      <c r="A429" s="8">
        <v>38</v>
      </c>
      <c r="B429" s="51" t="s">
        <v>66</v>
      </c>
      <c r="C429" s="51" t="s">
        <v>108</v>
      </c>
      <c r="D429" s="51" t="s">
        <v>562</v>
      </c>
      <c r="E429" s="44">
        <v>1</v>
      </c>
      <c r="F429" s="45" t="s">
        <v>538</v>
      </c>
      <c r="G429" s="46" t="s">
        <v>66</v>
      </c>
      <c r="H429" s="46" t="s">
        <v>833</v>
      </c>
      <c r="I429" s="47">
        <v>20033810001342</v>
      </c>
      <c r="J429" s="48" t="s">
        <v>1645</v>
      </c>
      <c r="K429" s="48" t="s">
        <v>1646</v>
      </c>
      <c r="L429" s="48" t="s">
        <v>246</v>
      </c>
      <c r="M429" s="48" t="s">
        <v>247</v>
      </c>
      <c r="N429" s="48" t="s">
        <v>708</v>
      </c>
      <c r="O429" s="49">
        <v>11853366.99</v>
      </c>
      <c r="P429" s="49">
        <v>0</v>
      </c>
      <c r="Q429" s="49">
        <v>312259.93</v>
      </c>
      <c r="R429" s="49">
        <v>4041212.12</v>
      </c>
      <c r="S429" s="50" t="s">
        <v>1959</v>
      </c>
      <c r="T429" s="49">
        <v>8124414.8</v>
      </c>
      <c r="U429" s="48" t="s">
        <v>716</v>
      </c>
      <c r="V429" s="46" t="s">
        <v>1960</v>
      </c>
      <c r="W429" s="9">
        <f t="shared" si="10"/>
        <v>1342</v>
      </c>
    </row>
    <row r="430" spans="1:23" s="10" customFormat="1" ht="201" customHeight="1">
      <c r="A430" s="8">
        <v>38</v>
      </c>
      <c r="B430" s="51" t="s">
        <v>66</v>
      </c>
      <c r="C430" s="51" t="s">
        <v>108</v>
      </c>
      <c r="D430" s="51" t="s">
        <v>562</v>
      </c>
      <c r="E430" s="44">
        <v>1</v>
      </c>
      <c r="F430" s="45" t="s">
        <v>538</v>
      </c>
      <c r="G430" s="46" t="s">
        <v>66</v>
      </c>
      <c r="H430" s="46" t="s">
        <v>64</v>
      </c>
      <c r="I430" s="47">
        <v>20043810001361</v>
      </c>
      <c r="J430" s="48" t="s">
        <v>772</v>
      </c>
      <c r="K430" s="48" t="s">
        <v>602</v>
      </c>
      <c r="L430" s="48" t="s">
        <v>246</v>
      </c>
      <c r="M430" s="48" t="s">
        <v>247</v>
      </c>
      <c r="N430" s="48" t="s">
        <v>708</v>
      </c>
      <c r="O430" s="49">
        <v>28106284.78</v>
      </c>
      <c r="P430" s="49">
        <v>43252500</v>
      </c>
      <c r="Q430" s="49">
        <v>877068.23</v>
      </c>
      <c r="R430" s="49">
        <v>19421988.17</v>
      </c>
      <c r="S430" s="50" t="s">
        <v>1647</v>
      </c>
      <c r="T430" s="49">
        <v>50070864.84</v>
      </c>
      <c r="U430" s="48" t="s">
        <v>716</v>
      </c>
      <c r="V430" s="46" t="s">
        <v>1961</v>
      </c>
      <c r="W430" s="9">
        <f t="shared" si="10"/>
        <v>1361</v>
      </c>
    </row>
    <row r="431" spans="1:23" s="10" customFormat="1" ht="201" customHeight="1">
      <c r="A431" s="8">
        <v>38</v>
      </c>
      <c r="B431" s="51" t="s">
        <v>66</v>
      </c>
      <c r="C431" s="51" t="s">
        <v>108</v>
      </c>
      <c r="D431" s="51" t="s">
        <v>562</v>
      </c>
      <c r="E431" s="44">
        <v>1</v>
      </c>
      <c r="F431" s="45" t="s">
        <v>538</v>
      </c>
      <c r="G431" s="46" t="s">
        <v>66</v>
      </c>
      <c r="H431" s="46" t="s">
        <v>599</v>
      </c>
      <c r="I431" s="47" t="s">
        <v>600</v>
      </c>
      <c r="J431" s="48" t="s">
        <v>584</v>
      </c>
      <c r="K431" s="48" t="s">
        <v>950</v>
      </c>
      <c r="L431" s="48" t="s">
        <v>246</v>
      </c>
      <c r="M431" s="48" t="s">
        <v>247</v>
      </c>
      <c r="N431" s="48" t="s">
        <v>708</v>
      </c>
      <c r="O431" s="49">
        <v>345193764.24</v>
      </c>
      <c r="P431" s="49">
        <v>45000000</v>
      </c>
      <c r="Q431" s="49">
        <v>9396951.62</v>
      </c>
      <c r="R431" s="49">
        <v>57386725.37</v>
      </c>
      <c r="S431" s="50" t="s">
        <v>1962</v>
      </c>
      <c r="T431" s="49">
        <v>330242610.34</v>
      </c>
      <c r="U431" s="48" t="s">
        <v>716</v>
      </c>
      <c r="V431" s="46" t="s">
        <v>1963</v>
      </c>
      <c r="W431" s="9">
        <f t="shared" si="10"/>
        <v>1395</v>
      </c>
    </row>
    <row r="432" spans="1:23" s="10" customFormat="1" ht="201" customHeight="1">
      <c r="A432" s="8">
        <v>38</v>
      </c>
      <c r="B432" s="51" t="s">
        <v>66</v>
      </c>
      <c r="C432" s="51" t="s">
        <v>108</v>
      </c>
      <c r="D432" s="51" t="s">
        <v>562</v>
      </c>
      <c r="E432" s="44">
        <v>1</v>
      </c>
      <c r="F432" s="45" t="s">
        <v>538</v>
      </c>
      <c r="G432" s="46" t="s">
        <v>66</v>
      </c>
      <c r="H432" s="46" t="s">
        <v>352</v>
      </c>
      <c r="I432" s="47" t="s">
        <v>353</v>
      </c>
      <c r="J432" s="48" t="s">
        <v>354</v>
      </c>
      <c r="K432" s="48" t="s">
        <v>602</v>
      </c>
      <c r="L432" s="48" t="s">
        <v>246</v>
      </c>
      <c r="M432" s="48" t="s">
        <v>247</v>
      </c>
      <c r="N432" s="48" t="s">
        <v>708</v>
      </c>
      <c r="O432" s="49">
        <v>122883442.27</v>
      </c>
      <c r="P432" s="49">
        <v>1032336.2</v>
      </c>
      <c r="Q432" s="49">
        <v>3716218.98</v>
      </c>
      <c r="R432" s="49">
        <v>2209333.66</v>
      </c>
      <c r="S432" s="50" t="s">
        <v>1964</v>
      </c>
      <c r="T432" s="49">
        <v>125129364.4</v>
      </c>
      <c r="U432" s="48" t="s">
        <v>716</v>
      </c>
      <c r="V432" s="46" t="s">
        <v>1965</v>
      </c>
      <c r="W432" s="9">
        <f t="shared" si="10"/>
        <v>1469</v>
      </c>
    </row>
    <row r="433" spans="1:23" s="10" customFormat="1" ht="201" customHeight="1">
      <c r="A433" s="8">
        <v>38</v>
      </c>
      <c r="B433" s="51" t="s">
        <v>66</v>
      </c>
      <c r="C433" s="51" t="s">
        <v>108</v>
      </c>
      <c r="D433" s="51" t="s">
        <v>562</v>
      </c>
      <c r="E433" s="44">
        <v>1</v>
      </c>
      <c r="F433" s="45" t="s">
        <v>538</v>
      </c>
      <c r="G433" s="46" t="s">
        <v>66</v>
      </c>
      <c r="H433" s="46" t="s">
        <v>355</v>
      </c>
      <c r="I433" s="47" t="s">
        <v>356</v>
      </c>
      <c r="J433" s="48" t="s">
        <v>357</v>
      </c>
      <c r="K433" s="48" t="s">
        <v>602</v>
      </c>
      <c r="L433" s="48" t="s">
        <v>246</v>
      </c>
      <c r="M433" s="48" t="s">
        <v>247</v>
      </c>
      <c r="N433" s="48" t="s">
        <v>708</v>
      </c>
      <c r="O433" s="49">
        <v>24893608.44</v>
      </c>
      <c r="P433" s="49">
        <v>3966199.6</v>
      </c>
      <c r="Q433" s="49">
        <v>840702.93</v>
      </c>
      <c r="R433" s="49">
        <v>384775.89</v>
      </c>
      <c r="S433" s="50" t="s">
        <v>1555</v>
      </c>
      <c r="T433" s="49">
        <v>29386338.35</v>
      </c>
      <c r="U433" s="48" t="s">
        <v>716</v>
      </c>
      <c r="V433" s="46" t="s">
        <v>1966</v>
      </c>
      <c r="W433" s="9">
        <f t="shared" si="10"/>
        <v>1470</v>
      </c>
    </row>
    <row r="434" spans="1:23" s="10" customFormat="1" ht="201" customHeight="1">
      <c r="A434" s="8">
        <v>38</v>
      </c>
      <c r="B434" s="51" t="s">
        <v>66</v>
      </c>
      <c r="C434" s="51" t="s">
        <v>108</v>
      </c>
      <c r="D434" s="51" t="s">
        <v>562</v>
      </c>
      <c r="E434" s="44">
        <v>1</v>
      </c>
      <c r="F434" s="45" t="s">
        <v>538</v>
      </c>
      <c r="G434" s="46" t="s">
        <v>66</v>
      </c>
      <c r="H434" s="46" t="s">
        <v>375</v>
      </c>
      <c r="I434" s="47" t="s">
        <v>376</v>
      </c>
      <c r="J434" s="48" t="s">
        <v>377</v>
      </c>
      <c r="K434" s="48" t="s">
        <v>602</v>
      </c>
      <c r="L434" s="48" t="s">
        <v>246</v>
      </c>
      <c r="M434" s="48" t="s">
        <v>247</v>
      </c>
      <c r="N434" s="48" t="s">
        <v>708</v>
      </c>
      <c r="O434" s="49">
        <v>5917593.67</v>
      </c>
      <c r="P434" s="49">
        <v>5000105</v>
      </c>
      <c r="Q434" s="49">
        <v>249450.9</v>
      </c>
      <c r="R434" s="49">
        <v>489795.52</v>
      </c>
      <c r="S434" s="50" t="s">
        <v>1648</v>
      </c>
      <c r="T434" s="49">
        <v>10617111.89</v>
      </c>
      <c r="U434" s="48" t="s">
        <v>716</v>
      </c>
      <c r="V434" s="46" t="s">
        <v>1967</v>
      </c>
      <c r="W434" s="9">
        <f t="shared" si="10"/>
        <v>1471</v>
      </c>
    </row>
    <row r="435" spans="1:23" s="10" customFormat="1" ht="201" customHeight="1">
      <c r="A435" s="8">
        <v>38</v>
      </c>
      <c r="B435" s="51" t="s">
        <v>66</v>
      </c>
      <c r="C435" s="51" t="s">
        <v>108</v>
      </c>
      <c r="D435" s="51" t="s">
        <v>562</v>
      </c>
      <c r="E435" s="44">
        <v>1</v>
      </c>
      <c r="F435" s="45" t="s">
        <v>538</v>
      </c>
      <c r="G435" s="46" t="s">
        <v>66</v>
      </c>
      <c r="H435" s="46" t="s">
        <v>276</v>
      </c>
      <c r="I435" s="47" t="s">
        <v>991</v>
      </c>
      <c r="J435" s="48" t="s">
        <v>277</v>
      </c>
      <c r="K435" s="48" t="s">
        <v>278</v>
      </c>
      <c r="L435" s="48" t="s">
        <v>246</v>
      </c>
      <c r="M435" s="48" t="s">
        <v>247</v>
      </c>
      <c r="N435" s="48" t="s">
        <v>708</v>
      </c>
      <c r="O435" s="49">
        <v>367203105.16</v>
      </c>
      <c r="P435" s="49">
        <v>5518224.86</v>
      </c>
      <c r="Q435" s="49">
        <v>11209546.51</v>
      </c>
      <c r="R435" s="49">
        <v>5711232.05</v>
      </c>
      <c r="S435" s="50" t="s">
        <v>1968</v>
      </c>
      <c r="T435" s="49">
        <v>361324263.15</v>
      </c>
      <c r="U435" s="48" t="s">
        <v>716</v>
      </c>
      <c r="V435" s="46" t="s">
        <v>1969</v>
      </c>
      <c r="W435" s="9">
        <f t="shared" si="10"/>
        <v>1487</v>
      </c>
    </row>
    <row r="436" spans="1:23" s="10" customFormat="1" ht="201" customHeight="1">
      <c r="A436" s="8">
        <v>38</v>
      </c>
      <c r="B436" s="51" t="s">
        <v>66</v>
      </c>
      <c r="C436" s="51" t="s">
        <v>108</v>
      </c>
      <c r="D436" s="51" t="s">
        <v>562</v>
      </c>
      <c r="E436" s="44">
        <v>1</v>
      </c>
      <c r="F436" s="45" t="s">
        <v>538</v>
      </c>
      <c r="G436" s="46" t="s">
        <v>66</v>
      </c>
      <c r="H436" s="46" t="s">
        <v>372</v>
      </c>
      <c r="I436" s="47" t="s">
        <v>373</v>
      </c>
      <c r="J436" s="48" t="s">
        <v>372</v>
      </c>
      <c r="K436" s="48" t="s">
        <v>1018</v>
      </c>
      <c r="L436" s="48" t="s">
        <v>246</v>
      </c>
      <c r="M436" s="48" t="s">
        <v>247</v>
      </c>
      <c r="N436" s="48" t="s">
        <v>708</v>
      </c>
      <c r="O436" s="49">
        <v>48403589.98</v>
      </c>
      <c r="P436" s="49">
        <v>9455577.22</v>
      </c>
      <c r="Q436" s="49">
        <v>1491063.9</v>
      </c>
      <c r="R436" s="49">
        <v>3753433.01</v>
      </c>
      <c r="S436" s="50" t="s">
        <v>1556</v>
      </c>
      <c r="T436" s="49">
        <v>55596798.09</v>
      </c>
      <c r="U436" s="48" t="s">
        <v>716</v>
      </c>
      <c r="V436" s="46" t="s">
        <v>1970</v>
      </c>
      <c r="W436" s="9">
        <f t="shared" si="10"/>
        <v>1496</v>
      </c>
    </row>
    <row r="437" spans="1:23" s="10" customFormat="1" ht="201" customHeight="1">
      <c r="A437" s="8">
        <v>38</v>
      </c>
      <c r="B437" s="51" t="s">
        <v>66</v>
      </c>
      <c r="C437" s="51" t="s">
        <v>108</v>
      </c>
      <c r="D437" s="51" t="s">
        <v>562</v>
      </c>
      <c r="E437" s="44">
        <v>1</v>
      </c>
      <c r="F437" s="45" t="s">
        <v>538</v>
      </c>
      <c r="G437" s="46" t="s">
        <v>66</v>
      </c>
      <c r="H437" s="46" t="s">
        <v>1373</v>
      </c>
      <c r="I437" s="47" t="s">
        <v>1374</v>
      </c>
      <c r="J437" s="48" t="s">
        <v>1373</v>
      </c>
      <c r="K437" s="48" t="s">
        <v>1375</v>
      </c>
      <c r="L437" s="48" t="s">
        <v>246</v>
      </c>
      <c r="M437" s="48" t="s">
        <v>247</v>
      </c>
      <c r="N437" s="48" t="s">
        <v>708</v>
      </c>
      <c r="O437" s="49">
        <v>7945850.51</v>
      </c>
      <c r="P437" s="49">
        <v>0</v>
      </c>
      <c r="Q437" s="49">
        <v>235760.91</v>
      </c>
      <c r="R437" s="49">
        <v>103529.35</v>
      </c>
      <c r="S437" s="50" t="s">
        <v>1971</v>
      </c>
      <c r="T437" s="49">
        <v>8078082.07</v>
      </c>
      <c r="U437" s="48" t="s">
        <v>716</v>
      </c>
      <c r="V437" s="46" t="s">
        <v>1972</v>
      </c>
      <c r="W437" s="9">
        <f t="shared" si="10"/>
        <v>1573</v>
      </c>
    </row>
    <row r="438" spans="1:23" s="10" customFormat="1" ht="263.25" customHeight="1">
      <c r="A438" s="8">
        <v>38</v>
      </c>
      <c r="B438" s="51" t="s">
        <v>66</v>
      </c>
      <c r="C438" s="51" t="s">
        <v>108</v>
      </c>
      <c r="D438" s="51" t="s">
        <v>562</v>
      </c>
      <c r="E438" s="44">
        <v>1</v>
      </c>
      <c r="F438" s="45" t="s">
        <v>1300</v>
      </c>
      <c r="G438" s="46" t="s">
        <v>1301</v>
      </c>
      <c r="H438" s="46" t="s">
        <v>1302</v>
      </c>
      <c r="I438" s="47" t="s">
        <v>1303</v>
      </c>
      <c r="J438" s="48" t="s">
        <v>1304</v>
      </c>
      <c r="K438" s="48" t="s">
        <v>1305</v>
      </c>
      <c r="L438" s="48" t="s">
        <v>564</v>
      </c>
      <c r="M438" s="48" t="s">
        <v>1306</v>
      </c>
      <c r="N438" s="48" t="s">
        <v>703</v>
      </c>
      <c r="O438" s="49">
        <v>113144.62</v>
      </c>
      <c r="P438" s="49">
        <v>4464777.36</v>
      </c>
      <c r="Q438" s="49">
        <v>4808.7</v>
      </c>
      <c r="R438" s="49">
        <v>4559920.05</v>
      </c>
      <c r="S438" s="50" t="s">
        <v>1973</v>
      </c>
      <c r="T438" s="49">
        <v>22810.63</v>
      </c>
      <c r="U438" s="48" t="s">
        <v>716</v>
      </c>
      <c r="V438" s="46" t="s">
        <v>1974</v>
      </c>
      <c r="W438" s="9">
        <f t="shared" si="10"/>
        <v>1567</v>
      </c>
    </row>
    <row r="439" spans="1:23" s="19" customFormat="1" ht="15" outlineLevel="1">
      <c r="A439" s="17"/>
      <c r="B439" s="63" t="s">
        <v>302</v>
      </c>
      <c r="C439" s="64"/>
      <c r="D439" s="64"/>
      <c r="E439" s="34">
        <f>SUBTOTAL(9,E440:E441)</f>
        <v>1</v>
      </c>
      <c r="F439" s="35"/>
      <c r="G439" s="35"/>
      <c r="H439" s="35"/>
      <c r="I439" s="36"/>
      <c r="J439" s="35"/>
      <c r="K439" s="35"/>
      <c r="L439" s="35"/>
      <c r="M439" s="35"/>
      <c r="N439" s="35"/>
      <c r="O439" s="37"/>
      <c r="P439" s="37"/>
      <c r="Q439" s="37"/>
      <c r="R439" s="37"/>
      <c r="S439" s="35"/>
      <c r="T439" s="37"/>
      <c r="U439" s="35"/>
      <c r="V439" s="38"/>
      <c r="W439" s="18"/>
    </row>
    <row r="440" spans="1:23" s="22" customFormat="1" ht="15" outlineLevel="2">
      <c r="A440" s="20"/>
      <c r="B440" s="59" t="s">
        <v>298</v>
      </c>
      <c r="C440" s="60"/>
      <c r="D440" s="60"/>
      <c r="E440" s="39">
        <f>SUBTOTAL(9,E441:E441)</f>
        <v>1</v>
      </c>
      <c r="F440" s="40"/>
      <c r="G440" s="40"/>
      <c r="H440" s="40"/>
      <c r="I440" s="41"/>
      <c r="J440" s="40"/>
      <c r="K440" s="40"/>
      <c r="L440" s="40"/>
      <c r="M440" s="40"/>
      <c r="N440" s="40"/>
      <c r="O440" s="42"/>
      <c r="P440" s="42"/>
      <c r="Q440" s="42"/>
      <c r="R440" s="42"/>
      <c r="S440" s="40"/>
      <c r="T440" s="42"/>
      <c r="U440" s="40"/>
      <c r="V440" s="43"/>
      <c r="W440" s="21"/>
    </row>
    <row r="441" spans="1:23" s="10" customFormat="1" ht="127.5" customHeight="1">
      <c r="A441" s="8">
        <v>38</v>
      </c>
      <c r="B441" s="51" t="s">
        <v>66</v>
      </c>
      <c r="C441" s="51" t="s">
        <v>176</v>
      </c>
      <c r="D441" s="51" t="s">
        <v>207</v>
      </c>
      <c r="E441" s="44">
        <v>1</v>
      </c>
      <c r="F441" s="45" t="s">
        <v>767</v>
      </c>
      <c r="G441" s="46" t="s">
        <v>768</v>
      </c>
      <c r="H441" s="46" t="s">
        <v>768</v>
      </c>
      <c r="I441" s="47" t="s">
        <v>834</v>
      </c>
      <c r="J441" s="48" t="s">
        <v>931</v>
      </c>
      <c r="K441" s="48" t="s">
        <v>957</v>
      </c>
      <c r="L441" s="48" t="s">
        <v>743</v>
      </c>
      <c r="M441" s="48" t="s">
        <v>897</v>
      </c>
      <c r="N441" s="48" t="s">
        <v>248</v>
      </c>
      <c r="O441" s="49">
        <v>51000491.22</v>
      </c>
      <c r="P441" s="49">
        <v>0</v>
      </c>
      <c r="Q441" s="49">
        <v>0</v>
      </c>
      <c r="R441" s="49">
        <v>0</v>
      </c>
      <c r="S441" s="50" t="s">
        <v>1975</v>
      </c>
      <c r="T441" s="49">
        <v>51000491.22</v>
      </c>
      <c r="U441" s="48" t="s">
        <v>249</v>
      </c>
      <c r="V441" s="46" t="s">
        <v>1498</v>
      </c>
      <c r="W441" s="9">
        <f>IF(OR(LEFT(I441)="7",LEFT(I441,1)="8"),VALUE(RIGHT(I441,3)),VALUE(RIGHT(I441,4)))</f>
        <v>1302</v>
      </c>
    </row>
    <row r="442" spans="1:23" s="16" customFormat="1" ht="37.5" customHeight="1" outlineLevel="3">
      <c r="A442" s="14"/>
      <c r="B442" s="61" t="s">
        <v>932</v>
      </c>
      <c r="C442" s="62"/>
      <c r="D442" s="62"/>
      <c r="E442" s="28">
        <f>SUBTOTAL(9,E445:E453)</f>
        <v>7</v>
      </c>
      <c r="F442" s="29"/>
      <c r="G442" s="29"/>
      <c r="H442" s="29"/>
      <c r="I442" s="30"/>
      <c r="J442" s="29"/>
      <c r="K442" s="29"/>
      <c r="L442" s="29"/>
      <c r="M442" s="29"/>
      <c r="N442" s="29"/>
      <c r="O442" s="31"/>
      <c r="P442" s="32"/>
      <c r="Q442" s="32"/>
      <c r="R442" s="32"/>
      <c r="S442" s="29"/>
      <c r="T442" s="32"/>
      <c r="U442" s="29"/>
      <c r="V442" s="33"/>
      <c r="W442" s="15"/>
    </row>
    <row r="443" spans="1:23" s="19" customFormat="1" ht="15" outlineLevel="1">
      <c r="A443" s="17"/>
      <c r="B443" s="63" t="s">
        <v>722</v>
      </c>
      <c r="C443" s="64" t="s">
        <v>720</v>
      </c>
      <c r="D443" s="64"/>
      <c r="E443" s="34">
        <f>SUBTOTAL(9,E444:E450)</f>
        <v>6</v>
      </c>
      <c r="F443" s="35"/>
      <c r="G443" s="35"/>
      <c r="H443" s="35"/>
      <c r="I443" s="36"/>
      <c r="J443" s="35"/>
      <c r="K443" s="35"/>
      <c r="L443" s="35"/>
      <c r="M443" s="35"/>
      <c r="N443" s="35"/>
      <c r="O443" s="37"/>
      <c r="P443" s="37"/>
      <c r="Q443" s="37"/>
      <c r="R443" s="37"/>
      <c r="S443" s="35"/>
      <c r="T443" s="37"/>
      <c r="U443" s="35"/>
      <c r="V443" s="38"/>
      <c r="W443" s="18"/>
    </row>
    <row r="444" spans="1:23" s="22" customFormat="1" ht="15" outlineLevel="2">
      <c r="A444" s="20"/>
      <c r="B444" s="59" t="s">
        <v>298</v>
      </c>
      <c r="C444" s="60"/>
      <c r="D444" s="60"/>
      <c r="E444" s="39">
        <f>SUBTOTAL(9,E445:E450)</f>
        <v>6</v>
      </c>
      <c r="F444" s="40"/>
      <c r="G444" s="40"/>
      <c r="H444" s="40"/>
      <c r="I444" s="41"/>
      <c r="J444" s="40"/>
      <c r="K444" s="40"/>
      <c r="L444" s="40"/>
      <c r="M444" s="40"/>
      <c r="N444" s="40"/>
      <c r="O444" s="42"/>
      <c r="P444" s="42"/>
      <c r="Q444" s="42"/>
      <c r="R444" s="42"/>
      <c r="S444" s="40"/>
      <c r="T444" s="42"/>
      <c r="U444" s="40"/>
      <c r="V444" s="43"/>
      <c r="W444" s="21"/>
    </row>
    <row r="445" spans="1:23" s="10" customFormat="1" ht="127.5" customHeight="1">
      <c r="A445" s="8">
        <v>50</v>
      </c>
      <c r="B445" s="51" t="s">
        <v>932</v>
      </c>
      <c r="C445" s="51" t="s">
        <v>108</v>
      </c>
      <c r="D445" s="51" t="s">
        <v>207</v>
      </c>
      <c r="E445" s="44">
        <v>1</v>
      </c>
      <c r="F445" s="45" t="s">
        <v>933</v>
      </c>
      <c r="G445" s="46" t="s">
        <v>932</v>
      </c>
      <c r="H445" s="46" t="s">
        <v>932</v>
      </c>
      <c r="I445" s="47" t="s">
        <v>28</v>
      </c>
      <c r="J445" s="48" t="s">
        <v>29</v>
      </c>
      <c r="K445" s="48" t="s">
        <v>30</v>
      </c>
      <c r="L445" s="48" t="s">
        <v>743</v>
      </c>
      <c r="M445" s="48" t="s">
        <v>268</v>
      </c>
      <c r="N445" s="48" t="s">
        <v>708</v>
      </c>
      <c r="O445" s="49">
        <v>55009833.3</v>
      </c>
      <c r="P445" s="49">
        <v>104168754.49</v>
      </c>
      <c r="Q445" s="49">
        <v>1796002.64</v>
      </c>
      <c r="R445" s="49">
        <v>124446932.04</v>
      </c>
      <c r="S445" s="50" t="s">
        <v>1976</v>
      </c>
      <c r="T445" s="49">
        <v>36527658.39</v>
      </c>
      <c r="U445" s="48" t="s">
        <v>249</v>
      </c>
      <c r="V445" s="46" t="s">
        <v>1499</v>
      </c>
      <c r="W445" s="9">
        <f aca="true" t="shared" si="11" ref="W445:W450">IF(OR(LEFT(I445)="7",LEFT(I445,1)="8"),VALUE(RIGHT(I445,3)),VALUE(RIGHT(I445,4)))</f>
        <v>343</v>
      </c>
    </row>
    <row r="446" spans="1:23" s="10" customFormat="1" ht="127.5" customHeight="1">
      <c r="A446" s="8">
        <v>50</v>
      </c>
      <c r="B446" s="51" t="s">
        <v>932</v>
      </c>
      <c r="C446" s="51" t="s">
        <v>108</v>
      </c>
      <c r="D446" s="51" t="s">
        <v>207</v>
      </c>
      <c r="E446" s="44">
        <v>1</v>
      </c>
      <c r="F446" s="45" t="s">
        <v>933</v>
      </c>
      <c r="G446" s="46" t="s">
        <v>932</v>
      </c>
      <c r="H446" s="46" t="s">
        <v>932</v>
      </c>
      <c r="I446" s="47" t="s">
        <v>31</v>
      </c>
      <c r="J446" s="48" t="s">
        <v>811</v>
      </c>
      <c r="K446" s="48" t="s">
        <v>812</v>
      </c>
      <c r="L446" s="48" t="s">
        <v>743</v>
      </c>
      <c r="M446" s="48" t="s">
        <v>268</v>
      </c>
      <c r="N446" s="48" t="s">
        <v>248</v>
      </c>
      <c r="O446" s="49">
        <v>115880659</v>
      </c>
      <c r="P446" s="49">
        <v>127938791.26</v>
      </c>
      <c r="Q446" s="49">
        <v>3948578.71</v>
      </c>
      <c r="R446" s="49">
        <v>86312951.79</v>
      </c>
      <c r="S446" s="50" t="s">
        <v>1979</v>
      </c>
      <c r="T446" s="49">
        <v>161455077.18</v>
      </c>
      <c r="U446" s="48" t="s">
        <v>249</v>
      </c>
      <c r="V446" s="46" t="s">
        <v>1980</v>
      </c>
      <c r="W446" s="9">
        <f t="shared" si="11"/>
        <v>344</v>
      </c>
    </row>
    <row r="447" spans="1:23" s="10" customFormat="1" ht="127.5" customHeight="1">
      <c r="A447" s="8">
        <v>50</v>
      </c>
      <c r="B447" s="51" t="s">
        <v>932</v>
      </c>
      <c r="C447" s="51" t="s">
        <v>108</v>
      </c>
      <c r="D447" s="51" t="s">
        <v>207</v>
      </c>
      <c r="E447" s="44">
        <v>1</v>
      </c>
      <c r="F447" s="45" t="s">
        <v>933</v>
      </c>
      <c r="G447" s="46" t="s">
        <v>932</v>
      </c>
      <c r="H447" s="46" t="s">
        <v>932</v>
      </c>
      <c r="I447" s="47" t="s">
        <v>813</v>
      </c>
      <c r="J447" s="48" t="s">
        <v>814</v>
      </c>
      <c r="K447" s="48" t="s">
        <v>815</v>
      </c>
      <c r="L447" s="48" t="s">
        <v>743</v>
      </c>
      <c r="M447" s="48" t="s">
        <v>268</v>
      </c>
      <c r="N447" s="48" t="s">
        <v>248</v>
      </c>
      <c r="O447" s="49">
        <v>19593643.99</v>
      </c>
      <c r="P447" s="49">
        <v>20102519.24</v>
      </c>
      <c r="Q447" s="49">
        <v>683772.87</v>
      </c>
      <c r="R447" s="49">
        <v>18974074.42</v>
      </c>
      <c r="S447" s="52" t="s">
        <v>1198</v>
      </c>
      <c r="T447" s="49">
        <v>21405861.68</v>
      </c>
      <c r="U447" s="48" t="s">
        <v>249</v>
      </c>
      <c r="V447" s="46" t="s">
        <v>1557</v>
      </c>
      <c r="W447" s="9">
        <f t="shared" si="11"/>
        <v>347</v>
      </c>
    </row>
    <row r="448" spans="1:23" s="10" customFormat="1" ht="127.5" customHeight="1">
      <c r="A448" s="8">
        <v>50</v>
      </c>
      <c r="B448" s="51" t="s">
        <v>932</v>
      </c>
      <c r="C448" s="51" t="s">
        <v>108</v>
      </c>
      <c r="D448" s="51" t="s">
        <v>207</v>
      </c>
      <c r="E448" s="44">
        <v>1</v>
      </c>
      <c r="F448" s="45" t="s">
        <v>933</v>
      </c>
      <c r="G448" s="46" t="s">
        <v>932</v>
      </c>
      <c r="H448" s="46" t="s">
        <v>932</v>
      </c>
      <c r="I448" s="47" t="s">
        <v>934</v>
      </c>
      <c r="J448" s="48" t="s">
        <v>26</v>
      </c>
      <c r="K448" s="48" t="s">
        <v>27</v>
      </c>
      <c r="L448" s="48" t="s">
        <v>743</v>
      </c>
      <c r="M448" s="48" t="s">
        <v>897</v>
      </c>
      <c r="N448" s="48" t="s">
        <v>708</v>
      </c>
      <c r="O448" s="49">
        <v>267491.73</v>
      </c>
      <c r="P448" s="49">
        <v>0</v>
      </c>
      <c r="Q448" s="49">
        <v>4456.03</v>
      </c>
      <c r="R448" s="49">
        <v>26778.97</v>
      </c>
      <c r="S448" s="50" t="s">
        <v>1199</v>
      </c>
      <c r="T448" s="49">
        <v>245168.79</v>
      </c>
      <c r="U448" s="48" t="s">
        <v>249</v>
      </c>
      <c r="V448" s="46" t="s">
        <v>1113</v>
      </c>
      <c r="W448" s="9">
        <f t="shared" si="11"/>
        <v>1054</v>
      </c>
    </row>
    <row r="449" spans="1:23" s="10" customFormat="1" ht="194.25" customHeight="1">
      <c r="A449" s="8">
        <v>50</v>
      </c>
      <c r="B449" s="51" t="s">
        <v>932</v>
      </c>
      <c r="C449" s="51" t="s">
        <v>108</v>
      </c>
      <c r="D449" s="51" t="s">
        <v>207</v>
      </c>
      <c r="E449" s="44">
        <v>1</v>
      </c>
      <c r="F449" s="45" t="s">
        <v>933</v>
      </c>
      <c r="G449" s="46" t="s">
        <v>932</v>
      </c>
      <c r="H449" s="46" t="s">
        <v>932</v>
      </c>
      <c r="I449" s="47" t="s">
        <v>374</v>
      </c>
      <c r="J449" s="48" t="s">
        <v>958</v>
      </c>
      <c r="K449" s="48" t="s">
        <v>959</v>
      </c>
      <c r="L449" s="48" t="s">
        <v>743</v>
      </c>
      <c r="M449" s="48" t="s">
        <v>678</v>
      </c>
      <c r="N449" s="48" t="s">
        <v>248</v>
      </c>
      <c r="O449" s="49">
        <v>300049999.74</v>
      </c>
      <c r="P449" s="49">
        <v>101977695.06</v>
      </c>
      <c r="Q449" s="49">
        <v>5991974.96</v>
      </c>
      <c r="R449" s="49">
        <v>174014206.68</v>
      </c>
      <c r="S449" s="50" t="s">
        <v>1197</v>
      </c>
      <c r="T449" s="49">
        <v>234005463.08</v>
      </c>
      <c r="U449" s="48" t="s">
        <v>249</v>
      </c>
      <c r="V449" s="46" t="s">
        <v>1232</v>
      </c>
      <c r="W449" s="9">
        <f t="shared" si="11"/>
        <v>1497</v>
      </c>
    </row>
    <row r="450" spans="1:23" s="10" customFormat="1" ht="190.5" customHeight="1">
      <c r="A450" s="8">
        <v>50</v>
      </c>
      <c r="B450" s="51" t="s">
        <v>932</v>
      </c>
      <c r="C450" s="51" t="s">
        <v>108</v>
      </c>
      <c r="D450" s="51" t="s">
        <v>207</v>
      </c>
      <c r="E450" s="44">
        <v>1</v>
      </c>
      <c r="F450" s="45" t="s">
        <v>933</v>
      </c>
      <c r="G450" s="46" t="s">
        <v>932</v>
      </c>
      <c r="H450" s="46" t="s">
        <v>932</v>
      </c>
      <c r="I450" s="47" t="s">
        <v>1032</v>
      </c>
      <c r="J450" s="48" t="s">
        <v>1033</v>
      </c>
      <c r="K450" s="48" t="s">
        <v>1034</v>
      </c>
      <c r="L450" s="48" t="s">
        <v>743</v>
      </c>
      <c r="M450" s="48" t="s">
        <v>678</v>
      </c>
      <c r="N450" s="48" t="s">
        <v>708</v>
      </c>
      <c r="O450" s="49">
        <v>252601949.42</v>
      </c>
      <c r="P450" s="49">
        <v>11600</v>
      </c>
      <c r="Q450" s="49">
        <v>7480187.49</v>
      </c>
      <c r="R450" s="49">
        <v>13053510.91</v>
      </c>
      <c r="S450" s="50" t="s">
        <v>1315</v>
      </c>
      <c r="T450" s="49">
        <v>247040226</v>
      </c>
      <c r="U450" s="48" t="s">
        <v>249</v>
      </c>
      <c r="V450" s="46" t="s">
        <v>1114</v>
      </c>
      <c r="W450" s="9">
        <f t="shared" si="11"/>
        <v>1537</v>
      </c>
    </row>
    <row r="451" spans="1:23" s="19" customFormat="1" ht="15" outlineLevel="1">
      <c r="A451" s="17"/>
      <c r="B451" s="63" t="s">
        <v>302</v>
      </c>
      <c r="C451" s="64"/>
      <c r="D451" s="64"/>
      <c r="E451" s="34">
        <f>SUBTOTAL(9,E452:E453)</f>
        <v>1</v>
      </c>
      <c r="F451" s="35"/>
      <c r="G451" s="35"/>
      <c r="H451" s="35"/>
      <c r="I451" s="36"/>
      <c r="J451" s="35"/>
      <c r="K451" s="35"/>
      <c r="L451" s="35"/>
      <c r="M451" s="35"/>
      <c r="N451" s="35"/>
      <c r="O451" s="37"/>
      <c r="P451" s="37"/>
      <c r="Q451" s="37"/>
      <c r="R451" s="37"/>
      <c r="S451" s="35"/>
      <c r="T451" s="37"/>
      <c r="U451" s="35"/>
      <c r="V451" s="38"/>
      <c r="W451" s="18"/>
    </row>
    <row r="452" spans="1:23" s="22" customFormat="1" ht="15" outlineLevel="2">
      <c r="A452" s="20"/>
      <c r="B452" s="59" t="s">
        <v>298</v>
      </c>
      <c r="C452" s="60"/>
      <c r="D452" s="60"/>
      <c r="E452" s="39">
        <f>SUBTOTAL(9,E453:E453)</f>
        <v>1</v>
      </c>
      <c r="F452" s="40"/>
      <c r="G452" s="40"/>
      <c r="H452" s="40"/>
      <c r="I452" s="41"/>
      <c r="J452" s="40"/>
      <c r="K452" s="40"/>
      <c r="L452" s="40"/>
      <c r="M452" s="40"/>
      <c r="N452" s="40"/>
      <c r="O452" s="42"/>
      <c r="P452" s="42"/>
      <c r="Q452" s="42"/>
      <c r="R452" s="42"/>
      <c r="S452" s="40"/>
      <c r="T452" s="42"/>
      <c r="U452" s="40"/>
      <c r="V452" s="43"/>
      <c r="W452" s="21"/>
    </row>
    <row r="453" spans="1:23" s="10" customFormat="1" ht="127.5" customHeight="1">
      <c r="A453" s="8">
        <v>50</v>
      </c>
      <c r="B453" s="51" t="s">
        <v>932</v>
      </c>
      <c r="C453" s="51" t="s">
        <v>176</v>
      </c>
      <c r="D453" s="51" t="s">
        <v>207</v>
      </c>
      <c r="E453" s="44">
        <v>1</v>
      </c>
      <c r="F453" s="45" t="s">
        <v>933</v>
      </c>
      <c r="G453" s="46" t="s">
        <v>932</v>
      </c>
      <c r="H453" s="46" t="s">
        <v>932</v>
      </c>
      <c r="I453" s="47" t="s">
        <v>340</v>
      </c>
      <c r="J453" s="48" t="s">
        <v>586</v>
      </c>
      <c r="K453" s="48" t="s">
        <v>960</v>
      </c>
      <c r="L453" s="48" t="s">
        <v>743</v>
      </c>
      <c r="M453" s="48" t="s">
        <v>676</v>
      </c>
      <c r="N453" s="48" t="s">
        <v>248</v>
      </c>
      <c r="O453" s="49">
        <v>292109436.38</v>
      </c>
      <c r="P453" s="49">
        <v>69441459.58</v>
      </c>
      <c r="Q453" s="49">
        <v>10159399.72</v>
      </c>
      <c r="R453" s="49">
        <v>16469583.15</v>
      </c>
      <c r="S453" s="50" t="s">
        <v>1307</v>
      </c>
      <c r="T453" s="49">
        <v>355240712.53</v>
      </c>
      <c r="U453" s="48" t="s">
        <v>249</v>
      </c>
      <c r="V453" s="46" t="s">
        <v>1376</v>
      </c>
      <c r="W453" s="9">
        <f>IF(OR(LEFT(I453)="7",LEFT(I453,1)="8"),VALUE(RIGHT(I453,3)),VALUE(RIGHT(I453,4)))</f>
        <v>737</v>
      </c>
    </row>
    <row r="454" ht="15">
      <c r="T454" s="5">
        <f>SUM(T8:T453)</f>
        <v>531194458656.52</v>
      </c>
    </row>
    <row r="455" ht="15">
      <c r="T455" s="5">
        <v>531010095356.5101</v>
      </c>
    </row>
    <row r="456" ht="15">
      <c r="T456" s="5">
        <f>T454-T455</f>
        <v>184363300.00994873</v>
      </c>
    </row>
    <row r="457" ht="15"/>
    <row r="458" ht="15"/>
    <row r="459" ht="15"/>
    <row r="460" ht="15"/>
    <row r="461" ht="15"/>
    <row r="462" ht="15"/>
    <row r="463" ht="15"/>
    <row r="464" ht="15"/>
    <row r="465" ht="15"/>
    <row r="466" ht="15"/>
  </sheetData>
  <sheetProtection/>
  <mergeCells count="112">
    <mergeCell ref="B1:R1"/>
    <mergeCell ref="S1:V1"/>
    <mergeCell ref="A2:R2"/>
    <mergeCell ref="S2:V2"/>
    <mergeCell ref="B3:R3"/>
    <mergeCell ref="S3:V3"/>
    <mergeCell ref="B4:D4"/>
    <mergeCell ref="B271:D271"/>
    <mergeCell ref="B109:D109"/>
    <mergeCell ref="B30:D30"/>
    <mergeCell ref="B91:D91"/>
    <mergeCell ref="B93:D93"/>
    <mergeCell ref="B108:D108"/>
    <mergeCell ref="B221:D221"/>
    <mergeCell ref="B117:D117"/>
    <mergeCell ref="B123:D123"/>
    <mergeCell ref="B128:D128"/>
    <mergeCell ref="B227:D227"/>
    <mergeCell ref="B140:D140"/>
    <mergeCell ref="B155:D155"/>
    <mergeCell ref="B270:D270"/>
    <mergeCell ref="B249:D249"/>
    <mergeCell ref="B250:D250"/>
    <mergeCell ref="B251:D251"/>
    <mergeCell ref="B11:D11"/>
    <mergeCell ref="B5:D5"/>
    <mergeCell ref="B6:D6"/>
    <mergeCell ref="B13:D13"/>
    <mergeCell ref="B12:D12"/>
    <mergeCell ref="B19:D19"/>
    <mergeCell ref="B161:D161"/>
    <mergeCell ref="B25:D25"/>
    <mergeCell ref="B26:D26"/>
    <mergeCell ref="B20:D20"/>
    <mergeCell ref="B21:D21"/>
    <mergeCell ref="B28:D28"/>
    <mergeCell ref="B29:D29"/>
    <mergeCell ref="B119:D119"/>
    <mergeCell ref="B120:D120"/>
    <mergeCell ref="B124:D124"/>
    <mergeCell ref="B122:D122"/>
    <mergeCell ref="B131:D131"/>
    <mergeCell ref="B208:D208"/>
    <mergeCell ref="B7:D7"/>
    <mergeCell ref="B8:D8"/>
    <mergeCell ref="B182:D182"/>
    <mergeCell ref="B180:D180"/>
    <mergeCell ref="B181:D181"/>
    <mergeCell ref="B164:D164"/>
    <mergeCell ref="B233:D233"/>
    <mergeCell ref="B234:D234"/>
    <mergeCell ref="B133:D133"/>
    <mergeCell ref="B150:D150"/>
    <mergeCell ref="B165:D165"/>
    <mergeCell ref="B226:D226"/>
    <mergeCell ref="B162:D162"/>
    <mergeCell ref="B177:D177"/>
    <mergeCell ref="B178:D178"/>
    <mergeCell ref="B129:D129"/>
    <mergeCell ref="B132:D132"/>
    <mergeCell ref="B139:D139"/>
    <mergeCell ref="B136:D136"/>
    <mergeCell ref="B138:D138"/>
    <mergeCell ref="B166:D166"/>
    <mergeCell ref="B175:D175"/>
    <mergeCell ref="B231:D231"/>
    <mergeCell ref="B244:D244"/>
    <mergeCell ref="B240:D240"/>
    <mergeCell ref="B262:D262"/>
    <mergeCell ref="B263:D263"/>
    <mergeCell ref="B266:D266"/>
    <mergeCell ref="B267:D267"/>
    <mergeCell ref="B238:D238"/>
    <mergeCell ref="B239:D239"/>
    <mergeCell ref="B256:D256"/>
    <mergeCell ref="B257:D257"/>
    <mergeCell ref="B246:D246"/>
    <mergeCell ref="B245:D245"/>
    <mergeCell ref="B318:D318"/>
    <mergeCell ref="B285:D285"/>
    <mergeCell ref="B315:D315"/>
    <mergeCell ref="B316:D316"/>
    <mergeCell ref="B277:D277"/>
    <mergeCell ref="B280:D280"/>
    <mergeCell ref="B269:D269"/>
    <mergeCell ref="B275:D275"/>
    <mergeCell ref="B288:D288"/>
    <mergeCell ref="B295:D295"/>
    <mergeCell ref="B294:D294"/>
    <mergeCell ref="B296:D296"/>
    <mergeCell ref="B311:D311"/>
    <mergeCell ref="B289:D289"/>
    <mergeCell ref="B281:D281"/>
    <mergeCell ref="B287:D287"/>
    <mergeCell ref="B284:D284"/>
    <mergeCell ref="B452:D452"/>
    <mergeCell ref="B442:D442"/>
    <mergeCell ref="B444:D444"/>
    <mergeCell ref="B443:D443"/>
    <mergeCell ref="B319:D319"/>
    <mergeCell ref="B439:D439"/>
    <mergeCell ref="B451:D451"/>
    <mergeCell ref="B329:D329"/>
    <mergeCell ref="B402:D402"/>
    <mergeCell ref="B340:D340"/>
    <mergeCell ref="B339:D339"/>
    <mergeCell ref="B338:D338"/>
    <mergeCell ref="B440:D440"/>
    <mergeCell ref="B320:D320"/>
    <mergeCell ref="B322:D322"/>
    <mergeCell ref="B324:D324"/>
    <mergeCell ref="B323:D323"/>
  </mergeCells>
  <conditionalFormatting sqref="D83">
    <cfRule type="colorScale" priority="1" dxfId="0">
      <colorScale>
        <cfvo type="min" val="0"/>
        <cfvo type="percentile" val="50"/>
        <cfvo type="max"/>
        <color rgb="FFF8696B"/>
        <color rgb="FFFFEB84"/>
        <color rgb="FF63BE7B"/>
      </colorScale>
    </cfRule>
  </conditionalFormatting>
  <printOptions horizontalCentered="1"/>
  <pageMargins left="0.545" right="0" top="0.1968503937007874" bottom="0.3937007874015748" header="0" footer="0.1968503937007874"/>
  <pageSetup horizontalDpi="600" verticalDpi="600" orientation="landscape" pageOrder="overThenDown" paperSize="9" scale="48" r:id="rId2"/>
  <headerFooter alignWithMargins="0">
    <oddFooter>&amp;RPágina &amp;P de &amp;N</oddFooter>
  </headerFooter>
  <rowBreaks count="14" manualBreakCount="14">
    <brk id="18" min="1" max="21" man="1"/>
    <brk id="27" min="1" max="21" man="1"/>
    <brk id="92" min="1" max="21" man="1"/>
    <brk id="118" min="1" max="21" man="1"/>
    <brk id="130" min="1" max="21" man="1"/>
    <brk id="220" min="1" max="21" man="1"/>
    <brk id="237" min="1" max="21" man="1"/>
    <brk id="248" min="1" max="21" man="1"/>
    <brk id="265" min="1" max="21" man="1"/>
    <brk id="279" min="1" max="21" man="1"/>
    <brk id="286" min="1" max="21" man="1"/>
    <brk id="293" min="1" max="21" man="1"/>
    <brk id="401" min="1" max="21" man="1"/>
    <brk id="438" min="1" max="21" man="1"/>
  </rowBreaks>
  <colBreaks count="1" manualBreakCount="1">
    <brk id="18" max="4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Carlos López Zavala</cp:lastModifiedBy>
  <cp:lastPrinted>2016-03-11T21:19:34Z</cp:lastPrinted>
  <dcterms:created xsi:type="dcterms:W3CDTF">2006-10-23T15:09:39Z</dcterms:created>
  <dcterms:modified xsi:type="dcterms:W3CDTF">2016-04-21T02:45:51Z</dcterms:modified>
  <cp:category/>
  <cp:version/>
  <cp:contentType/>
  <cp:contentStatus/>
</cp:coreProperties>
</file>